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'DC21'!$A$1:$L$43</definedName>
    <definedName name="_xlnm.Print_Area" localSheetId="14">'DC22'!$A$1:$L$43</definedName>
    <definedName name="_xlnm.Print_Area" localSheetId="18">'DC23'!$A$1:$L$43</definedName>
    <definedName name="_xlnm.Print_Area" localSheetId="23">'DC24'!$A$1:$L$43</definedName>
    <definedName name="_xlnm.Print_Area" localSheetId="27">'DC25'!$A$1:$L$43</definedName>
    <definedName name="_xlnm.Print_Area" localSheetId="33">'DC26'!$A$1:$L$43</definedName>
    <definedName name="_xlnm.Print_Area" localSheetId="38">'DC27'!$A$1:$L$43</definedName>
    <definedName name="_xlnm.Print_Area" localSheetId="44">'DC28'!$A$1:$L$43</definedName>
    <definedName name="_xlnm.Print_Area" localSheetId="49">'DC29'!$A$1:$L$43</definedName>
    <definedName name="_xlnm.Print_Area" localSheetId="54">'DC43'!$A$1:$L$43</definedName>
    <definedName name="_xlnm.Print_Area" localSheetId="1">'ETH'!$A$1:$L$43</definedName>
    <definedName name="_xlnm.Print_Area" localSheetId="2">'KZN212'!$A$1:$L$43</definedName>
    <definedName name="_xlnm.Print_Area" localSheetId="3">'KZN213'!$A$1:$L$43</definedName>
    <definedName name="_xlnm.Print_Area" localSheetId="4">'KZN214'!$A$1:$L$43</definedName>
    <definedName name="_xlnm.Print_Area" localSheetId="5">'KZN216'!$A$1:$L$43</definedName>
    <definedName name="_xlnm.Print_Area" localSheetId="7">'KZN221'!$A$1:$L$43</definedName>
    <definedName name="_xlnm.Print_Area" localSheetId="8">'KZN222'!$A$1:$L$43</definedName>
    <definedName name="_xlnm.Print_Area" localSheetId="9">'KZN223'!$A$1:$L$43</definedName>
    <definedName name="_xlnm.Print_Area" localSheetId="10">'KZN224'!$A$1:$L$43</definedName>
    <definedName name="_xlnm.Print_Area" localSheetId="11">'KZN225'!$A$1:$L$43</definedName>
    <definedName name="_xlnm.Print_Area" localSheetId="12">'KZN226'!$A$1:$L$43</definedName>
    <definedName name="_xlnm.Print_Area" localSheetId="13">'KZN227'!$A$1:$L$43</definedName>
    <definedName name="_xlnm.Print_Area" localSheetId="15">'KZN235'!$A$1:$L$43</definedName>
    <definedName name="_xlnm.Print_Area" localSheetId="16">'KZN237'!$A$1:$L$43</definedName>
    <definedName name="_xlnm.Print_Area" localSheetId="17">'KZN238'!$A$1:$L$43</definedName>
    <definedName name="_xlnm.Print_Area" localSheetId="19">'KZN241'!$A$1:$L$43</definedName>
    <definedName name="_xlnm.Print_Area" localSheetId="20">'KZN242'!$A$1:$L$43</definedName>
    <definedName name="_xlnm.Print_Area" localSheetId="21">'KZN244'!$A$1:$L$43</definedName>
    <definedName name="_xlnm.Print_Area" localSheetId="22">'KZN245'!$A$1:$L$43</definedName>
    <definedName name="_xlnm.Print_Area" localSheetId="24">'KZN252'!$A$1:$L$43</definedName>
    <definedName name="_xlnm.Print_Area" localSheetId="25">'KZN253'!$A$1:$L$43</definedName>
    <definedName name="_xlnm.Print_Area" localSheetId="26">'KZN254'!$A$1:$L$43</definedName>
    <definedName name="_xlnm.Print_Area" localSheetId="28">'KZN261'!$A$1:$L$43</definedName>
    <definedName name="_xlnm.Print_Area" localSheetId="29">'KZN262'!$A$1:$L$43</definedName>
    <definedName name="_xlnm.Print_Area" localSheetId="30">'KZN263'!$A$1:$L$43</definedName>
    <definedName name="_xlnm.Print_Area" localSheetId="31">'KZN265'!$A$1:$L$43</definedName>
    <definedName name="_xlnm.Print_Area" localSheetId="32">'KZN266'!$A$1:$L$43</definedName>
    <definedName name="_xlnm.Print_Area" localSheetId="34">'KZN271'!$A$1:$L$43</definedName>
    <definedName name="_xlnm.Print_Area" localSheetId="35">'KZN272'!$A$1:$L$43</definedName>
    <definedName name="_xlnm.Print_Area" localSheetId="36">'KZN275'!$A$1:$L$43</definedName>
    <definedName name="_xlnm.Print_Area" localSheetId="37">'KZN276'!$A$1:$L$43</definedName>
    <definedName name="_xlnm.Print_Area" localSheetId="39">'KZN281'!$A$1:$L$43</definedName>
    <definedName name="_xlnm.Print_Area" localSheetId="40">'KZN282'!$A$1:$L$43</definedName>
    <definedName name="_xlnm.Print_Area" localSheetId="41">'KZN284'!$A$1:$L$43</definedName>
    <definedName name="_xlnm.Print_Area" localSheetId="42">'KZN285'!$A$1:$L$43</definedName>
    <definedName name="_xlnm.Print_Area" localSheetId="43">'KZN286'!$A$1:$L$43</definedName>
    <definedName name="_xlnm.Print_Area" localSheetId="45">'KZN291'!$A$1:$L$43</definedName>
    <definedName name="_xlnm.Print_Area" localSheetId="46">'KZN292'!$A$1:$L$43</definedName>
    <definedName name="_xlnm.Print_Area" localSheetId="47">'KZN293'!$A$1:$L$43</definedName>
    <definedName name="_xlnm.Print_Area" localSheetId="48">'KZN294'!$A$1:$L$43</definedName>
    <definedName name="_xlnm.Print_Area" localSheetId="50">'KZN433'!$A$1:$L$43</definedName>
    <definedName name="_xlnm.Print_Area" localSheetId="51">'KZN434'!$A$1:$L$43</definedName>
    <definedName name="_xlnm.Print_Area" localSheetId="52">'KZN435'!$A$1:$L$43</definedName>
    <definedName name="_xlnm.Print_Area" localSheetId="53">'KZN436'!$A$1:$L$43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<sst xmlns="http://schemas.openxmlformats.org/spreadsheetml/2006/main" count="3355" uniqueCount="107">
  <si>
    <t>Kwazulu-Natal: eThekwini(ETH) - Table A7 Budgeted Cash Flows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</si>
  <si>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</si>
  <si>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</si>
  <si>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</si>
  <si>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</si>
  <si>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</si>
  <si>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</si>
  <si>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</si>
  <si>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</si>
  <si>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</si>
  <si>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</si>
  <si>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</si>
  <si>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</si>
  <si>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</si>
  <si>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</si>
  <si>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</si>
  <si>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</si>
  <si>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</si>
  <si>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CASH FLOW FROM OPERATING ACTIVITIES</t>
  </si>
  <si>
    <t>Receipts</t>
  </si>
  <si>
    <t>Property rates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</si>
  <si>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</si>
  <si>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</si>
  <si>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</si>
  <si>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</si>
  <si>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</si>
  <si>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</si>
  <si>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</si>
  <si>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</si>
  <si>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</si>
  <si>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</si>
  <si>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</si>
  <si>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</si>
  <si>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</si>
  <si>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</si>
  <si>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</si>
  <si>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</si>
  <si>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</si>
  <si>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</si>
  <si>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</si>
  <si>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</si>
  <si>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</si>
  <si>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</si>
  <si>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</si>
  <si>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</si>
  <si>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</si>
  <si>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</si>
  <si>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</si>
  <si>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</si>
  <si>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</si>
  <si>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Kwazulu-Natal: Umdoni(KZN212) - Table A7 Budgeted Cash Flows ( All ) for 4th Quarter ended 30 June 2019 (Figures Finalised as at 2019/11/08)</t>
  </si>
  <si>
    <t>Kwazulu-Natal: Umzumbe(KZN213) - Table A7 Budgeted Cash Flows ( All ) for 4th Quarter ended 30 June 2019 (Figures Finalised as at 2019/11/08)</t>
  </si>
  <si>
    <t>Kwazulu-Natal: uMuziwabantu(KZN214) - Table A7 Budgeted Cash Flows ( All ) for 4th Quarter ended 30 June 2019 (Figures Finalised as at 2019/11/08)</t>
  </si>
  <si>
    <t>Kwazulu-Natal: Ray Nkonyeni(KZN216) - Table A7 Budgeted Cash Flows ( All ) for 4th Quarter ended 30 June 2019 (Figures Finalised as at 2019/11/08)</t>
  </si>
  <si>
    <t>Kwazulu-Natal: Ugu(DC21) - Table A7 Budgeted Cash Flows ( All ) for 4th Quarter ended 30 June 2019 (Figures Finalised as at 2019/11/08)</t>
  </si>
  <si>
    <t>Kwazulu-Natal: uMshwathi(KZN221) - Table A7 Budgeted Cash Flows ( All ) for 4th Quarter ended 30 June 2019 (Figures Finalised as at 2019/11/08)</t>
  </si>
  <si>
    <t>Kwazulu-Natal: uMngeni(KZN222) - Table A7 Budgeted Cash Flows ( All ) for 4th Quarter ended 30 June 2019 (Figures Finalised as at 2019/11/08)</t>
  </si>
  <si>
    <t>Kwazulu-Natal: Mpofana(KZN223) - Table A7 Budgeted Cash Flows ( All ) for 4th Quarter ended 30 June 2019 (Figures Finalised as at 2019/11/08)</t>
  </si>
  <si>
    <t>Kwazulu-Natal: Impendle(KZN224) - Table A7 Budgeted Cash Flows ( All ) for 4th Quarter ended 30 June 2019 (Figures Finalised as at 2019/11/08)</t>
  </si>
  <si>
    <t>Kwazulu-Natal: Msunduzi(KZN225) - Table A7 Budgeted Cash Flows ( All ) for 4th Quarter ended 30 June 2019 (Figures Finalised as at 2019/11/08)</t>
  </si>
  <si>
    <t>Kwazulu-Natal: Mkhambathini(KZN226) - Table A7 Budgeted Cash Flows ( All ) for 4th Quarter ended 30 June 2019 (Figures Finalised as at 2019/11/08)</t>
  </si>
  <si>
    <t>Kwazulu-Natal: Richmond(KZN227) - Table A7 Budgeted Cash Flows ( All ) for 4th Quarter ended 30 June 2019 (Figures Finalised as at 2019/11/08)</t>
  </si>
  <si>
    <t>Kwazulu-Natal: uMgungundlovu(DC22) - Table A7 Budgeted Cash Flows ( All ) for 4th Quarter ended 30 June 2019 (Figures Finalised as at 2019/11/08)</t>
  </si>
  <si>
    <t>Kwazulu-Natal: Okhahlamba(KZN235) - Table A7 Budgeted Cash Flows ( All ) for 4th Quarter ended 30 June 2019 (Figures Finalised as at 2019/11/08)</t>
  </si>
  <si>
    <t>Kwazulu-Natal: Inkosi Langalibalele(KZN237) - Table A7 Budgeted Cash Flows ( All ) for 4th Quarter ended 30 June 2019 (Figures Finalised as at 2019/11/08)</t>
  </si>
  <si>
    <t>Kwazulu-Natal: Alfred Duma(KZN238) - Table A7 Budgeted Cash Flows ( All ) for 4th Quarter ended 30 June 2019 (Figures Finalised as at 2019/11/08)</t>
  </si>
  <si>
    <t>Kwazulu-Natal: Uthukela(DC23) - Table A7 Budgeted Cash Flows ( All ) for 4th Quarter ended 30 June 2019 (Figures Finalised as at 2019/11/08)</t>
  </si>
  <si>
    <t>Kwazulu-Natal: Endumeni(KZN241) - Table A7 Budgeted Cash Flows ( All ) for 4th Quarter ended 30 June 2019 (Figures Finalised as at 2019/11/08)</t>
  </si>
  <si>
    <t>Kwazulu-Natal: Nquthu(KZN242) - Table A7 Budgeted Cash Flows ( All ) for 4th Quarter ended 30 June 2019 (Figures Finalised as at 2019/11/08)</t>
  </si>
  <si>
    <t>Kwazulu-Natal: Msinga(KZN244) - Table A7 Budgeted Cash Flows ( All ) for 4th Quarter ended 30 June 2019 (Figures Finalised as at 2019/11/08)</t>
  </si>
  <si>
    <t>Kwazulu-Natal: Umvoti(KZN245) - Table A7 Budgeted Cash Flows ( All ) for 4th Quarter ended 30 June 2019 (Figures Finalised as at 2019/11/08)</t>
  </si>
  <si>
    <t>Kwazulu-Natal: Umzinyathi(DC24) - Table A7 Budgeted Cash Flows ( All ) for 4th Quarter ended 30 June 2019 (Figures Finalised as at 2019/11/08)</t>
  </si>
  <si>
    <t>Kwazulu-Natal: Newcastle(KZN252) - Table A7 Budgeted Cash Flows ( All ) for 4th Quarter ended 30 June 2019 (Figures Finalised as at 2019/11/08)</t>
  </si>
  <si>
    <t>Kwazulu-Natal: Emadlangeni(KZN253) - Table A7 Budgeted Cash Flows ( All ) for 4th Quarter ended 30 June 2019 (Figures Finalised as at 2019/11/08)</t>
  </si>
  <si>
    <t>Kwazulu-Natal: Dannhauser(KZN254) - Table A7 Budgeted Cash Flows ( All ) for 4th Quarter ended 30 June 2019 (Figures Finalised as at 2019/11/08)</t>
  </si>
  <si>
    <t>Kwazulu-Natal: Amajuba(DC25) - Table A7 Budgeted Cash Flows ( All ) for 4th Quarter ended 30 June 2019 (Figures Finalised as at 2019/11/08)</t>
  </si>
  <si>
    <t>Kwazulu-Natal: eDumbe(KZN261) - Table A7 Budgeted Cash Flows ( All ) for 4th Quarter ended 30 June 2019 (Figures Finalised as at 2019/11/08)</t>
  </si>
  <si>
    <t>Kwazulu-Natal: uPhongolo(KZN262) - Table A7 Budgeted Cash Flows ( All ) for 4th Quarter ended 30 June 2019 (Figures Finalised as at 2019/11/08)</t>
  </si>
  <si>
    <t>Kwazulu-Natal: Abaqulusi(KZN263) - Table A7 Budgeted Cash Flows ( All ) for 4th Quarter ended 30 June 2019 (Figures Finalised as at 2019/11/08)</t>
  </si>
  <si>
    <t>Kwazulu-Natal: Nongoma(KZN265) - Table A7 Budgeted Cash Flows ( All ) for 4th Quarter ended 30 June 2019 (Figures Finalised as at 2019/11/08)</t>
  </si>
  <si>
    <t>Kwazulu-Natal: Ulundi(KZN266) - Table A7 Budgeted Cash Flows ( All ) for 4th Quarter ended 30 June 2019 (Figures Finalised as at 2019/11/08)</t>
  </si>
  <si>
    <t>Kwazulu-Natal: Zululand(DC26) - Table A7 Budgeted Cash Flows ( All ) for 4th Quarter ended 30 June 2019 (Figures Finalised as at 2019/11/08)</t>
  </si>
  <si>
    <t>Kwazulu-Natal: Umhlabuyalingana(KZN271) - Table A7 Budgeted Cash Flows ( All ) for 4th Quarter ended 30 June 2019 (Figures Finalised as at 2019/11/08)</t>
  </si>
  <si>
    <t>Kwazulu-Natal: Jozini(KZN272) - Table A7 Budgeted Cash Flows ( All ) for 4th Quarter ended 30 June 2019 (Figures Finalised as at 2019/11/08)</t>
  </si>
  <si>
    <t>Kwazulu-Natal: Mtubatuba(KZN275) - Table A7 Budgeted Cash Flows ( All ) for 4th Quarter ended 30 June 2019 (Figures Finalised as at 2019/11/08)</t>
  </si>
  <si>
    <t>Kwazulu-Natal: Hlabisa Big Five(KZN276) - Table A7 Budgeted Cash Flows ( All ) for 4th Quarter ended 30 June 2019 (Figures Finalised as at 2019/11/08)</t>
  </si>
  <si>
    <t>Kwazulu-Natal: Umkhanyakude(DC27) - Table A7 Budgeted Cash Flows ( All ) for 4th Quarter ended 30 June 2019 (Figures Finalised as at 2019/11/08)</t>
  </si>
  <si>
    <t>Kwazulu-Natal: Mfolozi(KZN281) - Table A7 Budgeted Cash Flows ( All ) for 4th Quarter ended 30 June 2019 (Figures Finalised as at 2019/11/08)</t>
  </si>
  <si>
    <t>Kwazulu-Natal: uMhlathuze(KZN282) - Table A7 Budgeted Cash Flows ( All ) for 4th Quarter ended 30 June 2019 (Figures Finalised as at 2019/11/08)</t>
  </si>
  <si>
    <t>Kwazulu-Natal: uMlalazi(KZN284) - Table A7 Budgeted Cash Flows ( All ) for 4th Quarter ended 30 June 2019 (Figures Finalised as at 2019/11/08)</t>
  </si>
  <si>
    <t>Kwazulu-Natal: Mthonjaneni(KZN285) - Table A7 Budgeted Cash Flows ( All ) for 4th Quarter ended 30 June 2019 (Figures Finalised as at 2019/11/08)</t>
  </si>
  <si>
    <t>Kwazulu-Natal: Nkandla(KZN286) - Table A7 Budgeted Cash Flows ( All ) for 4th Quarter ended 30 June 2019 (Figures Finalised as at 2019/11/08)</t>
  </si>
  <si>
    <t>Kwazulu-Natal: King Cetshwayo(DC28) - Table A7 Budgeted Cash Flows ( All ) for 4th Quarter ended 30 June 2019 (Figures Finalised as at 2019/11/08)</t>
  </si>
  <si>
    <t>Kwazulu-Natal: Mandeni(KZN291) - Table A7 Budgeted Cash Flows ( All ) for 4th Quarter ended 30 June 2019 (Figures Finalised as at 2019/11/08)</t>
  </si>
  <si>
    <t>Kwazulu-Natal: KwaDukuza(KZN292) - Table A7 Budgeted Cash Flows ( All ) for 4th Quarter ended 30 June 2019 (Figures Finalised as at 2019/11/08)</t>
  </si>
  <si>
    <t>Kwazulu-Natal: Ndwedwe(KZN293) - Table A7 Budgeted Cash Flows ( All ) for 4th Quarter ended 30 June 2019 (Figures Finalised as at 2019/11/08)</t>
  </si>
  <si>
    <t>Kwazulu-Natal: Maphumulo(KZN294) - Table A7 Budgeted Cash Flows ( All ) for 4th Quarter ended 30 June 2019 (Figures Finalised as at 2019/11/08)</t>
  </si>
  <si>
    <t>Kwazulu-Natal: iLembe(DC29) - Table A7 Budgeted Cash Flows ( All ) for 4th Quarter ended 30 June 2019 (Figures Finalised as at 2019/11/08)</t>
  </si>
  <si>
    <t>Kwazulu-Natal: Greater Kokstad(KZN433) - Table A7 Budgeted Cash Flows ( All ) for 4th Quarter ended 30 June 2019 (Figures Finalised as at 2019/11/08)</t>
  </si>
  <si>
    <t>Kwazulu-Natal: Ubuhlebezwe(KZN434) - Table A7 Budgeted Cash Flows ( All ) for 4th Quarter ended 30 June 2019 (Figures Finalised as at 2019/11/08)</t>
  </si>
  <si>
    <t>Kwazulu-Natal: Umzimkhulu(KZN435) - Table A7 Budgeted Cash Flows ( All ) for 4th Quarter ended 30 June 2019 (Figures Finalised as at 2019/11/08)</t>
  </si>
  <si>
    <t>Kwazulu-Natal: Dr Nkosazana Dlamini Zuma(KZN436) - Table A7 Budgeted Cash Flows ( All ) for 4th Quarter ended 30 June 2019 (Figures Finalised as at 2019/11/08)</t>
  </si>
  <si>
    <t>Kwazulu-Natal: Harry Gwala(DC43) - Table A7 Budgeted Cash Flows ( All ) for 4th Quarter ended 30 June 2019 (Figures Finalised as at 2019/11/08)</t>
  </si>
  <si>
    <t>Summary - Table A7 Budgeted Cash Flows ( All ) for 4th Quarter ended 30 June 2019 (Figures Finalised as at 2019/11/08)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</si>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</sst>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8" fontId="2" fillId="0" borderId="11" xfId="0" applyNumberFormat="1" applyFont="1" applyFill="1" applyBorder="1" applyAlignment="1" applyProtection="1">
      <alignment horizontal="center"/>
      <protection/>
    </xf>
    <xf numFmtId="178" fontId="2" fillId="0" borderId="19" xfId="0" applyNumberFormat="1" applyFont="1" applyFill="1" applyBorder="1" applyAlignment="1" applyProtection="1">
      <alignment horizontal="center"/>
      <protection/>
    </xf>
    <xf numFmtId="178" fontId="2" fillId="0" borderId="20" xfId="0" applyNumberFormat="1" applyFont="1" applyFill="1" applyBorder="1" applyAlignment="1" applyProtection="1">
      <alignment horizontal="center"/>
      <protection/>
    </xf>
    <xf numFmtId="178" fontId="2" fillId="0" borderId="21" xfId="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8" fontId="3" fillId="0" borderId="22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178" fontId="3" fillId="0" borderId="18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8" fontId="2" fillId="0" borderId="26" xfId="0" applyNumberFormat="1" applyFont="1" applyFill="1" applyBorder="1" applyAlignment="1" applyProtection="1">
      <alignment/>
      <protection/>
    </xf>
    <xf numFmtId="178" fontId="2" fillId="0" borderId="27" xfId="0" applyNumberFormat="1" applyFont="1" applyFill="1" applyBorder="1" applyAlignment="1" applyProtection="1">
      <alignment/>
      <protection/>
    </xf>
    <xf numFmtId="178" fontId="2" fillId="0" borderId="25" xfId="0" applyNumberFormat="1" applyFont="1" applyFill="1" applyBorder="1" applyAlignment="1" applyProtection="1">
      <alignment/>
      <protection/>
    </xf>
    <xf numFmtId="178" fontId="2" fillId="0" borderId="28" xfId="0" applyNumberFormat="1" applyFont="1" applyFill="1" applyBorder="1" applyAlignment="1" applyProtection="1">
      <alignment/>
      <protection/>
    </xf>
    <xf numFmtId="178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8" fontId="2" fillId="0" borderId="22" xfId="0" applyNumberFormat="1" applyFont="1" applyFill="1" applyBorder="1" applyAlignment="1" applyProtection="1">
      <alignment/>
      <protection/>
    </xf>
    <xf numFmtId="178" fontId="2" fillId="0" borderId="23" xfId="0" applyNumberFormat="1" applyFont="1" applyFill="1" applyBorder="1" applyAlignment="1" applyProtection="1">
      <alignment/>
      <protection/>
    </xf>
    <xf numFmtId="178" fontId="2" fillId="0" borderId="18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24" xfId="0" applyNumberFormat="1" applyFont="1" applyFill="1" applyBorder="1" applyAlignment="1" applyProtection="1">
      <alignment/>
      <protection/>
    </xf>
    <xf numFmtId="178" fontId="3" fillId="0" borderId="18" xfId="42" applyNumberFormat="1" applyFont="1" applyFill="1" applyBorder="1" applyAlignment="1" applyProtection="1">
      <alignment/>
      <protection/>
    </xf>
    <xf numFmtId="178" fontId="3" fillId="0" borderId="22" xfId="42" applyNumberFormat="1" applyFont="1" applyFill="1" applyBorder="1" applyAlignment="1" applyProtection="1">
      <alignment/>
      <protection/>
    </xf>
    <xf numFmtId="178" fontId="3" fillId="0" borderId="23" xfId="42" applyNumberFormat="1" applyFont="1" applyFill="1" applyBorder="1" applyAlignment="1" applyProtection="1">
      <alignment/>
      <protection/>
    </xf>
    <xf numFmtId="178" fontId="3" fillId="0" borderId="24" xfId="42" applyNumberFormat="1" applyFont="1" applyFill="1" applyBorder="1" applyAlignment="1" applyProtection="1">
      <alignment/>
      <protection/>
    </xf>
    <xf numFmtId="178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8" fontId="2" fillId="0" borderId="15" xfId="0" applyNumberFormat="1" applyFont="1" applyFill="1" applyBorder="1" applyAlignment="1" applyProtection="1">
      <alignment/>
      <protection/>
    </xf>
    <xf numFmtId="178" fontId="2" fillId="0" borderId="16" xfId="0" applyNumberFormat="1" applyFont="1" applyFill="1" applyBorder="1" applyAlignment="1" applyProtection="1">
      <alignment/>
      <protection/>
    </xf>
    <xf numFmtId="178" fontId="2" fillId="0" borderId="14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78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103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9971912642</v>
      </c>
      <c r="D6" s="19">
        <v>9800413785</v>
      </c>
      <c r="E6" s="20">
        <v>944457886</v>
      </c>
      <c r="F6" s="21">
        <v>2108231231</v>
      </c>
      <c r="G6" s="19">
        <v>1903436368</v>
      </c>
      <c r="H6" s="20">
        <v>1903436368</v>
      </c>
      <c r="I6" s="22">
        <v>2147786750</v>
      </c>
      <c r="J6" s="23">
        <v>3512462342</v>
      </c>
      <c r="K6" s="19">
        <v>3704443301</v>
      </c>
      <c r="L6" s="20">
        <v>3911304446</v>
      </c>
    </row>
    <row r="7" spans="1:12" ht="12.75">
      <c r="A7" s="24" t="s">
        <v>21</v>
      </c>
      <c r="B7" s="18"/>
      <c r="C7" s="19">
        <v>22211307201</v>
      </c>
      <c r="D7" s="19">
        <v>24674961259</v>
      </c>
      <c r="E7" s="20">
        <v>2140898424</v>
      </c>
      <c r="F7" s="21">
        <v>5862021425</v>
      </c>
      <c r="G7" s="19">
        <v>4061896189</v>
      </c>
      <c r="H7" s="20">
        <v>4061896189</v>
      </c>
      <c r="I7" s="22">
        <v>4351926824</v>
      </c>
      <c r="J7" s="23">
        <v>6178069038</v>
      </c>
      <c r="K7" s="19">
        <v>6746452482</v>
      </c>
      <c r="L7" s="20">
        <v>7323512245</v>
      </c>
    </row>
    <row r="8" spans="1:12" ht="12.75">
      <c r="A8" s="24" t="s">
        <v>22</v>
      </c>
      <c r="B8" s="18"/>
      <c r="C8" s="19">
        <v>2608889332</v>
      </c>
      <c r="D8" s="19">
        <v>2777750194</v>
      </c>
      <c r="E8" s="20">
        <v>1411951789</v>
      </c>
      <c r="F8" s="21">
        <v>634424231</v>
      </c>
      <c r="G8" s="19">
        <v>528357789</v>
      </c>
      <c r="H8" s="20">
        <v>528357789</v>
      </c>
      <c r="I8" s="22">
        <v>6065689583</v>
      </c>
      <c r="J8" s="23">
        <v>1823912058</v>
      </c>
      <c r="K8" s="19">
        <v>1883950968</v>
      </c>
      <c r="L8" s="20">
        <v>2002018406</v>
      </c>
    </row>
    <row r="9" spans="1:12" ht="12.75">
      <c r="A9" s="24" t="s">
        <v>23</v>
      </c>
      <c r="B9" s="18" t="s">
        <v>24</v>
      </c>
      <c r="C9" s="19">
        <v>10909262011</v>
      </c>
      <c r="D9" s="19">
        <v>11614042889</v>
      </c>
      <c r="E9" s="20">
        <v>6178358725</v>
      </c>
      <c r="F9" s="21">
        <v>3162601728</v>
      </c>
      <c r="G9" s="19">
        <v>3225132217</v>
      </c>
      <c r="H9" s="20">
        <v>3225132217</v>
      </c>
      <c r="I9" s="22">
        <v>7109891795</v>
      </c>
      <c r="J9" s="23">
        <v>4428709843</v>
      </c>
      <c r="K9" s="19">
        <v>4719678886</v>
      </c>
      <c r="L9" s="20">
        <v>4857832801</v>
      </c>
    </row>
    <row r="10" spans="1:12" ht="12.75">
      <c r="A10" s="24" t="s">
        <v>25</v>
      </c>
      <c r="B10" s="18" t="s">
        <v>24</v>
      </c>
      <c r="C10" s="19">
        <v>8286435143</v>
      </c>
      <c r="D10" s="19">
        <v>8338152006</v>
      </c>
      <c r="E10" s="20">
        <v>943492866</v>
      </c>
      <c r="F10" s="21">
        <v>1375532692</v>
      </c>
      <c r="G10" s="19">
        <v>1300020035</v>
      </c>
      <c r="H10" s="20">
        <v>1300020035</v>
      </c>
      <c r="I10" s="22">
        <v>1882553265</v>
      </c>
      <c r="J10" s="23">
        <v>1389472365</v>
      </c>
      <c r="K10" s="19">
        <v>1319970538</v>
      </c>
      <c r="L10" s="20">
        <v>1446128828</v>
      </c>
    </row>
    <row r="11" spans="1:12" ht="12.75">
      <c r="A11" s="24" t="s">
        <v>26</v>
      </c>
      <c r="B11" s="18"/>
      <c r="C11" s="19">
        <v>1276813107</v>
      </c>
      <c r="D11" s="19">
        <v>1445874474</v>
      </c>
      <c r="E11" s="20">
        <v>164646218</v>
      </c>
      <c r="F11" s="21">
        <v>286752850</v>
      </c>
      <c r="G11" s="19">
        <v>316064875</v>
      </c>
      <c r="H11" s="20">
        <v>316064875</v>
      </c>
      <c r="I11" s="22">
        <v>157924355</v>
      </c>
      <c r="J11" s="23">
        <v>222549995</v>
      </c>
      <c r="K11" s="19">
        <v>298421698</v>
      </c>
      <c r="L11" s="20">
        <v>312696264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-40522374098</v>
      </c>
      <c r="D14" s="19">
        <v>-45738350855</v>
      </c>
      <c r="E14" s="20">
        <v>-14113370704</v>
      </c>
      <c r="F14" s="21">
        <v>-53647662608</v>
      </c>
      <c r="G14" s="19">
        <v>-52290777021</v>
      </c>
      <c r="H14" s="20">
        <v>-52290777021</v>
      </c>
      <c r="I14" s="22">
        <v>-42967919432</v>
      </c>
      <c r="J14" s="23">
        <v>-59503029320</v>
      </c>
      <c r="K14" s="19">
        <v>-62686990698</v>
      </c>
      <c r="L14" s="20">
        <v>-66851255809</v>
      </c>
    </row>
    <row r="15" spans="1:12" ht="12.75">
      <c r="A15" s="24" t="s">
        <v>30</v>
      </c>
      <c r="B15" s="18"/>
      <c r="C15" s="19">
        <v>-1275629930</v>
      </c>
      <c r="D15" s="19">
        <v>-1222769316</v>
      </c>
      <c r="E15" s="20">
        <v>-197366905</v>
      </c>
      <c r="F15" s="21">
        <v>-1104339466</v>
      </c>
      <c r="G15" s="19">
        <v>-1039701112</v>
      </c>
      <c r="H15" s="20">
        <v>-1039701112</v>
      </c>
      <c r="I15" s="22">
        <v>-666059916</v>
      </c>
      <c r="J15" s="23">
        <v>-1197520890</v>
      </c>
      <c r="K15" s="19">
        <v>-1143296000</v>
      </c>
      <c r="L15" s="20">
        <v>-1186257398</v>
      </c>
    </row>
    <row r="16" spans="1:12" ht="12.75">
      <c r="A16" s="24" t="s">
        <v>31</v>
      </c>
      <c r="B16" s="18" t="s">
        <v>24</v>
      </c>
      <c r="C16" s="19">
        <v>-364486632</v>
      </c>
      <c r="D16" s="19">
        <v>-426354424</v>
      </c>
      <c r="E16" s="20">
        <v>-11445901</v>
      </c>
      <c r="F16" s="21">
        <v>-572080568</v>
      </c>
      <c r="G16" s="19">
        <v>-599569093</v>
      </c>
      <c r="H16" s="20">
        <v>-599569093</v>
      </c>
      <c r="I16" s="22">
        <v>-382176663</v>
      </c>
      <c r="J16" s="23">
        <v>-686868622</v>
      </c>
      <c r="K16" s="19">
        <v>-749098056</v>
      </c>
      <c r="L16" s="20">
        <v>-811599854</v>
      </c>
    </row>
    <row r="17" spans="1:12" ht="12.75">
      <c r="A17" s="25" t="s">
        <v>32</v>
      </c>
      <c r="B17" s="26"/>
      <c r="C17" s="27">
        <f>SUM(C6:C16)</f>
        <v>13102128776</v>
      </c>
      <c r="D17" s="27">
        <f aca="true" t="shared" si="0" ref="D17:L17">SUM(D6:D16)</f>
        <v>11263720012</v>
      </c>
      <c r="E17" s="28">
        <f t="shared" si="0"/>
        <v>-2538377602</v>
      </c>
      <c r="F17" s="29">
        <f t="shared" si="0"/>
        <v>-41894518485</v>
      </c>
      <c r="G17" s="27">
        <f t="shared" si="0"/>
        <v>-42595139753</v>
      </c>
      <c r="H17" s="30">
        <f t="shared" si="0"/>
        <v>-42595139753</v>
      </c>
      <c r="I17" s="29">
        <f t="shared" si="0"/>
        <v>-22300383439</v>
      </c>
      <c r="J17" s="31">
        <f t="shared" si="0"/>
        <v>-43832243191</v>
      </c>
      <c r="K17" s="27">
        <f t="shared" si="0"/>
        <v>-45906466881</v>
      </c>
      <c r="L17" s="28">
        <f t="shared" si="0"/>
        <v>-48995620071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61536551</v>
      </c>
      <c r="D21" s="19">
        <v>-56229943</v>
      </c>
      <c r="E21" s="20">
        <v>2218727</v>
      </c>
      <c r="F21" s="38">
        <v>11334452</v>
      </c>
      <c r="G21" s="39">
        <v>12572101</v>
      </c>
      <c r="H21" s="40">
        <v>12572101</v>
      </c>
      <c r="I21" s="22">
        <v>443259</v>
      </c>
      <c r="J21" s="41">
        <v>20419652</v>
      </c>
      <c r="K21" s="39">
        <v>20142758</v>
      </c>
      <c r="L21" s="40">
        <v>20904746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14633156</v>
      </c>
      <c r="D23" s="19">
        <v>68882796</v>
      </c>
      <c r="E23" s="20">
        <v>-16587984</v>
      </c>
      <c r="F23" s="38">
        <v>16293955</v>
      </c>
      <c r="G23" s="39">
        <v>-16450009</v>
      </c>
      <c r="H23" s="40">
        <v>-16450009</v>
      </c>
      <c r="I23" s="22">
        <v>-54433146</v>
      </c>
      <c r="J23" s="41">
        <v>-1326863</v>
      </c>
      <c r="K23" s="39">
        <v>-84194928</v>
      </c>
      <c r="L23" s="40">
        <v>61990436</v>
      </c>
    </row>
    <row r="24" spans="1:12" ht="12.75">
      <c r="A24" s="24" t="s">
        <v>37</v>
      </c>
      <c r="B24" s="18"/>
      <c r="C24" s="19">
        <v>-97330313</v>
      </c>
      <c r="D24" s="19">
        <v>210695738</v>
      </c>
      <c r="E24" s="20">
        <v>-1266</v>
      </c>
      <c r="F24" s="21">
        <v>-1367634</v>
      </c>
      <c r="G24" s="19">
        <v>-1000</v>
      </c>
      <c r="H24" s="20">
        <v>-1000</v>
      </c>
      <c r="I24" s="22">
        <v>-36531688</v>
      </c>
      <c r="J24" s="23">
        <v>-261</v>
      </c>
      <c r="K24" s="19">
        <v>-5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-11072005328</v>
      </c>
      <c r="D26" s="19">
        <v>-11377992593</v>
      </c>
      <c r="E26" s="20">
        <v>-1540608674</v>
      </c>
      <c r="F26" s="21">
        <v>-2569040341</v>
      </c>
      <c r="G26" s="19">
        <v>-3035180933</v>
      </c>
      <c r="H26" s="20">
        <v>-3035180933</v>
      </c>
      <c r="I26" s="22">
        <v>-2163539205</v>
      </c>
      <c r="J26" s="23">
        <v>-3073605696</v>
      </c>
      <c r="K26" s="19">
        <v>-3040173701</v>
      </c>
      <c r="L26" s="20">
        <v>-3213196405</v>
      </c>
    </row>
    <row r="27" spans="1:12" ht="12.75">
      <c r="A27" s="25" t="s">
        <v>39</v>
      </c>
      <c r="B27" s="26"/>
      <c r="C27" s="27">
        <f>SUM(C21:C26)</f>
        <v>-11093165934</v>
      </c>
      <c r="D27" s="27">
        <f aca="true" t="shared" si="1" ref="D27:L27">SUM(D21:D26)</f>
        <v>-11154644002</v>
      </c>
      <c r="E27" s="28">
        <f t="shared" si="1"/>
        <v>-1554979197</v>
      </c>
      <c r="F27" s="29">
        <f t="shared" si="1"/>
        <v>-2542779568</v>
      </c>
      <c r="G27" s="27">
        <f t="shared" si="1"/>
        <v>-3039059841</v>
      </c>
      <c r="H27" s="28">
        <f t="shared" si="1"/>
        <v>-3039059841</v>
      </c>
      <c r="I27" s="30">
        <f t="shared" si="1"/>
        <v>-2254060780</v>
      </c>
      <c r="J27" s="31">
        <f t="shared" si="1"/>
        <v>-3054513168</v>
      </c>
      <c r="K27" s="27">
        <f t="shared" si="1"/>
        <v>-3104225876</v>
      </c>
      <c r="L27" s="28">
        <f t="shared" si="1"/>
        <v>-3130301223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350122231</v>
      </c>
      <c r="D32" s="19">
        <v>1245412559</v>
      </c>
      <c r="E32" s="20">
        <v>14399688</v>
      </c>
      <c r="F32" s="21">
        <v>0</v>
      </c>
      <c r="G32" s="19">
        <v>0</v>
      </c>
      <c r="H32" s="20">
        <v>0</v>
      </c>
      <c r="I32" s="22">
        <v>5805949</v>
      </c>
      <c r="J32" s="23">
        <v>7000000</v>
      </c>
      <c r="K32" s="19">
        <v>19052000</v>
      </c>
      <c r="L32" s="20">
        <v>15092000</v>
      </c>
    </row>
    <row r="33" spans="1:12" ht="12.75">
      <c r="A33" s="24" t="s">
        <v>43</v>
      </c>
      <c r="B33" s="18"/>
      <c r="C33" s="19">
        <v>59597385</v>
      </c>
      <c r="D33" s="19">
        <v>80008300</v>
      </c>
      <c r="E33" s="20">
        <v>226475433</v>
      </c>
      <c r="F33" s="21">
        <v>-199467768</v>
      </c>
      <c r="G33" s="39">
        <v>149366873</v>
      </c>
      <c r="H33" s="40">
        <v>149366873</v>
      </c>
      <c r="I33" s="42">
        <v>262759537</v>
      </c>
      <c r="J33" s="23">
        <v>46797635</v>
      </c>
      <c r="K33" s="19">
        <v>-116584</v>
      </c>
      <c r="L33" s="20">
        <v>-432848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-1566363069</v>
      </c>
      <c r="D35" s="19">
        <v>-1548001330</v>
      </c>
      <c r="E35" s="20">
        <v>-252203102</v>
      </c>
      <c r="F35" s="21">
        <v>-50914772</v>
      </c>
      <c r="G35" s="19">
        <v>-37423062</v>
      </c>
      <c r="H35" s="20">
        <v>-37423062</v>
      </c>
      <c r="I35" s="22">
        <v>593973799</v>
      </c>
      <c r="J35" s="23">
        <v>-160611399</v>
      </c>
      <c r="K35" s="19">
        <v>-146975138</v>
      </c>
      <c r="L35" s="20">
        <v>-146230903</v>
      </c>
    </row>
    <row r="36" spans="1:12" ht="12.75">
      <c r="A36" s="25" t="s">
        <v>45</v>
      </c>
      <c r="B36" s="26"/>
      <c r="C36" s="27">
        <f>SUM(C31:C35)</f>
        <v>-1156643453</v>
      </c>
      <c r="D36" s="27">
        <f aca="true" t="shared" si="2" ref="D36:L36">SUM(D31:D35)</f>
        <v>-222580471</v>
      </c>
      <c r="E36" s="28">
        <f t="shared" si="2"/>
        <v>-11327981</v>
      </c>
      <c r="F36" s="29">
        <f t="shared" si="2"/>
        <v>-250382540</v>
      </c>
      <c r="G36" s="27">
        <f t="shared" si="2"/>
        <v>111943811</v>
      </c>
      <c r="H36" s="28">
        <f t="shared" si="2"/>
        <v>111943811</v>
      </c>
      <c r="I36" s="30">
        <f t="shared" si="2"/>
        <v>862539285</v>
      </c>
      <c r="J36" s="31">
        <f t="shared" si="2"/>
        <v>-106813764</v>
      </c>
      <c r="K36" s="27">
        <f t="shared" si="2"/>
        <v>-128039722</v>
      </c>
      <c r="L36" s="28">
        <f t="shared" si="2"/>
        <v>-131571751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852319389</v>
      </c>
      <c r="D38" s="33">
        <f aca="true" t="shared" si="3" ref="D38:L38">+D17+D27+D36</f>
        <v>-113504461</v>
      </c>
      <c r="E38" s="34">
        <f t="shared" si="3"/>
        <v>-4104684780</v>
      </c>
      <c r="F38" s="35">
        <f t="shared" si="3"/>
        <v>-44687680593</v>
      </c>
      <c r="G38" s="33">
        <f t="shared" si="3"/>
        <v>-45522255783</v>
      </c>
      <c r="H38" s="34">
        <f t="shared" si="3"/>
        <v>-45522255783</v>
      </c>
      <c r="I38" s="36">
        <f t="shared" si="3"/>
        <v>-23691904934</v>
      </c>
      <c r="J38" s="37">
        <f t="shared" si="3"/>
        <v>-46993570123</v>
      </c>
      <c r="K38" s="33">
        <f t="shared" si="3"/>
        <v>-49138732479</v>
      </c>
      <c r="L38" s="34">
        <f t="shared" si="3"/>
        <v>-52257493045</v>
      </c>
    </row>
    <row r="39" spans="1:12" ht="12.75">
      <c r="A39" s="24" t="s">
        <v>47</v>
      </c>
      <c r="B39" s="18" t="s">
        <v>48</v>
      </c>
      <c r="C39" s="33">
        <v>10721073675</v>
      </c>
      <c r="D39" s="33">
        <v>11897252429</v>
      </c>
      <c r="E39" s="34">
        <v>2194941610</v>
      </c>
      <c r="F39" s="35">
        <v>473100344</v>
      </c>
      <c r="G39" s="33">
        <v>937204937</v>
      </c>
      <c r="H39" s="34">
        <v>937204937</v>
      </c>
      <c r="I39" s="36">
        <v>2674630154</v>
      </c>
      <c r="J39" s="37">
        <v>2055542695</v>
      </c>
      <c r="K39" s="33">
        <v>2455881028</v>
      </c>
      <c r="L39" s="34">
        <v>3056578156</v>
      </c>
    </row>
    <row r="40" spans="1:12" ht="12.75">
      <c r="A40" s="43" t="s">
        <v>49</v>
      </c>
      <c r="B40" s="44" t="s">
        <v>48</v>
      </c>
      <c r="C40" s="45">
        <f>+C38+C39</f>
        <v>11573393064</v>
      </c>
      <c r="D40" s="45">
        <f aca="true" t="shared" si="4" ref="D40:L40">+D38+D39</f>
        <v>11783747968</v>
      </c>
      <c r="E40" s="46">
        <f t="shared" si="4"/>
        <v>-1909743170</v>
      </c>
      <c r="F40" s="47">
        <f t="shared" si="4"/>
        <v>-44214580249</v>
      </c>
      <c r="G40" s="45">
        <f t="shared" si="4"/>
        <v>-44585050846</v>
      </c>
      <c r="H40" s="46">
        <f t="shared" si="4"/>
        <v>-44585050846</v>
      </c>
      <c r="I40" s="48">
        <f t="shared" si="4"/>
        <v>-21017274780</v>
      </c>
      <c r="J40" s="49">
        <f t="shared" si="4"/>
        <v>-44938027428</v>
      </c>
      <c r="K40" s="45">
        <f t="shared" si="4"/>
        <v>-46682851451</v>
      </c>
      <c r="L40" s="46">
        <f t="shared" si="4"/>
        <v>-49200914889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18527499</v>
      </c>
      <c r="D6" s="19">
        <v>11457302</v>
      </c>
      <c r="E6" s="20">
        <v>0</v>
      </c>
      <c r="F6" s="21">
        <v>18249667</v>
      </c>
      <c r="G6" s="19">
        <v>22489016</v>
      </c>
      <c r="H6" s="20">
        <v>22489016</v>
      </c>
      <c r="I6" s="22">
        <v>0</v>
      </c>
      <c r="J6" s="23">
        <v>33117887</v>
      </c>
      <c r="K6" s="19">
        <v>22379254</v>
      </c>
      <c r="L6" s="20">
        <v>23722008</v>
      </c>
    </row>
    <row r="7" spans="1:12" ht="12.75">
      <c r="A7" s="24" t="s">
        <v>21</v>
      </c>
      <c r="B7" s="18"/>
      <c r="C7" s="19">
        <v>35731373</v>
      </c>
      <c r="D7" s="19">
        <v>40405877</v>
      </c>
      <c r="E7" s="20">
        <v>0</v>
      </c>
      <c r="F7" s="21">
        <v>68995976</v>
      </c>
      <c r="G7" s="19">
        <v>25827000</v>
      </c>
      <c r="H7" s="20">
        <v>25827000</v>
      </c>
      <c r="I7" s="22">
        <v>0</v>
      </c>
      <c r="J7" s="23">
        <v>19728328</v>
      </c>
      <c r="K7" s="19">
        <v>20795586</v>
      </c>
      <c r="L7" s="20">
        <v>21938607</v>
      </c>
    </row>
    <row r="8" spans="1:12" ht="12.75">
      <c r="A8" s="24" t="s">
        <v>22</v>
      </c>
      <c r="B8" s="18"/>
      <c r="C8" s="19">
        <v>11226509</v>
      </c>
      <c r="D8" s="19">
        <v>5089877</v>
      </c>
      <c r="E8" s="20">
        <v>0</v>
      </c>
      <c r="F8" s="21">
        <v>11416000</v>
      </c>
      <c r="G8" s="19">
        <v>16280352</v>
      </c>
      <c r="H8" s="20">
        <v>16280352</v>
      </c>
      <c r="I8" s="22">
        <v>0</v>
      </c>
      <c r="J8" s="23">
        <v>19606035</v>
      </c>
      <c r="K8" s="19">
        <v>17962982</v>
      </c>
      <c r="L8" s="20">
        <v>18944973</v>
      </c>
    </row>
    <row r="9" spans="1:12" ht="12.75">
      <c r="A9" s="24" t="s">
        <v>23</v>
      </c>
      <c r="B9" s="18" t="s">
        <v>24</v>
      </c>
      <c r="C9" s="19">
        <v>41431000</v>
      </c>
      <c r="D9" s="19">
        <v>41597785</v>
      </c>
      <c r="E9" s="20">
        <v>1889488</v>
      </c>
      <c r="F9" s="21">
        <v>37732000</v>
      </c>
      <c r="G9" s="19">
        <v>37677000</v>
      </c>
      <c r="H9" s="20">
        <v>37677000</v>
      </c>
      <c r="I9" s="22">
        <v>2451607</v>
      </c>
      <c r="J9" s="23">
        <v>43257536</v>
      </c>
      <c r="K9" s="19">
        <v>40972491</v>
      </c>
      <c r="L9" s="20">
        <v>43734324</v>
      </c>
    </row>
    <row r="10" spans="1:12" ht="12.75">
      <c r="A10" s="24" t="s">
        <v>25</v>
      </c>
      <c r="B10" s="18" t="s">
        <v>24</v>
      </c>
      <c r="C10" s="19">
        <v>16295000</v>
      </c>
      <c r="D10" s="19">
        <v>11680000</v>
      </c>
      <c r="E10" s="20">
        <v>0</v>
      </c>
      <c r="F10" s="21">
        <v>19054000</v>
      </c>
      <c r="G10" s="19">
        <v>19104000</v>
      </c>
      <c r="H10" s="20">
        <v>19104000</v>
      </c>
      <c r="I10" s="22">
        <v>0</v>
      </c>
      <c r="J10" s="23">
        <v>17031000</v>
      </c>
      <c r="K10" s="19">
        <v>17636000</v>
      </c>
      <c r="L10" s="20">
        <v>19066000</v>
      </c>
    </row>
    <row r="11" spans="1:12" ht="12.75">
      <c r="A11" s="24" t="s">
        <v>26</v>
      </c>
      <c r="B11" s="18"/>
      <c r="C11" s="19">
        <v>306059</v>
      </c>
      <c r="D11" s="19">
        <v>275260</v>
      </c>
      <c r="E11" s="20">
        <v>0</v>
      </c>
      <c r="F11" s="21">
        <v>3168000</v>
      </c>
      <c r="G11" s="19">
        <v>3051000</v>
      </c>
      <c r="H11" s="20">
        <v>3051000</v>
      </c>
      <c r="I11" s="22">
        <v>0</v>
      </c>
      <c r="J11" s="23">
        <v>3844000</v>
      </c>
      <c r="K11" s="19">
        <v>4026000</v>
      </c>
      <c r="L11" s="20">
        <v>4280000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-104085855</v>
      </c>
      <c r="D14" s="19">
        <v>-91386669</v>
      </c>
      <c r="E14" s="20">
        <v>-140771094</v>
      </c>
      <c r="F14" s="21">
        <v>-136198788</v>
      </c>
      <c r="G14" s="19">
        <v>-174623397</v>
      </c>
      <c r="H14" s="20">
        <v>-174623397</v>
      </c>
      <c r="I14" s="22">
        <v>-155963837</v>
      </c>
      <c r="J14" s="23">
        <v>-135937818</v>
      </c>
      <c r="K14" s="19">
        <v>-141949949</v>
      </c>
      <c r="L14" s="20">
        <v>-149337882</v>
      </c>
    </row>
    <row r="15" spans="1:12" ht="12.75">
      <c r="A15" s="24" t="s">
        <v>30</v>
      </c>
      <c r="B15" s="18"/>
      <c r="C15" s="19">
        <v>-248829</v>
      </c>
      <c r="D15" s="19">
        <v>-385413</v>
      </c>
      <c r="E15" s="20">
        <v>-386000</v>
      </c>
      <c r="F15" s="21">
        <v>-1570000</v>
      </c>
      <c r="G15" s="19">
        <v>-5000000</v>
      </c>
      <c r="H15" s="20">
        <v>-5000000</v>
      </c>
      <c r="I15" s="22">
        <v>-289078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-438596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19182756</v>
      </c>
      <c r="D17" s="27">
        <f aca="true" t="shared" si="0" ref="D17:L17">SUM(D6:D16)</f>
        <v>18734019</v>
      </c>
      <c r="E17" s="28">
        <f t="shared" si="0"/>
        <v>-139706202</v>
      </c>
      <c r="F17" s="29">
        <f t="shared" si="0"/>
        <v>20846855</v>
      </c>
      <c r="G17" s="27">
        <f t="shared" si="0"/>
        <v>-55195029</v>
      </c>
      <c r="H17" s="30">
        <f t="shared" si="0"/>
        <v>-55195029</v>
      </c>
      <c r="I17" s="29">
        <f t="shared" si="0"/>
        <v>-153801308</v>
      </c>
      <c r="J17" s="31">
        <f t="shared" si="0"/>
        <v>646968</v>
      </c>
      <c r="K17" s="27">
        <f t="shared" si="0"/>
        <v>-18177636</v>
      </c>
      <c r="L17" s="28">
        <f t="shared" si="0"/>
        <v>-17651970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-31282277</v>
      </c>
      <c r="D26" s="19">
        <v>-41600298</v>
      </c>
      <c r="E26" s="20">
        <v>0</v>
      </c>
      <c r="F26" s="21">
        <v>-10777000</v>
      </c>
      <c r="G26" s="19">
        <v>-33187002</v>
      </c>
      <c r="H26" s="20">
        <v>-33187002</v>
      </c>
      <c r="I26" s="22">
        <v>0</v>
      </c>
      <c r="J26" s="23">
        <v>-7503731</v>
      </c>
      <c r="K26" s="19">
        <v>-2180601</v>
      </c>
      <c r="L26" s="20">
        <v>7066000</v>
      </c>
    </row>
    <row r="27" spans="1:12" ht="12.75">
      <c r="A27" s="25" t="s">
        <v>39</v>
      </c>
      <c r="B27" s="26"/>
      <c r="C27" s="27">
        <f>SUM(C21:C26)</f>
        <v>-31282277</v>
      </c>
      <c r="D27" s="27">
        <f aca="true" t="shared" si="1" ref="D27:L27">SUM(D21:D26)</f>
        <v>-41600298</v>
      </c>
      <c r="E27" s="28">
        <f t="shared" si="1"/>
        <v>0</v>
      </c>
      <c r="F27" s="29">
        <f t="shared" si="1"/>
        <v>-10777000</v>
      </c>
      <c r="G27" s="27">
        <f t="shared" si="1"/>
        <v>-33187002</v>
      </c>
      <c r="H27" s="28">
        <f t="shared" si="1"/>
        <v>-33187002</v>
      </c>
      <c r="I27" s="30">
        <f t="shared" si="1"/>
        <v>0</v>
      </c>
      <c r="J27" s="31">
        <f t="shared" si="1"/>
        <v>-7503731</v>
      </c>
      <c r="K27" s="27">
        <f t="shared" si="1"/>
        <v>-2180601</v>
      </c>
      <c r="L27" s="28">
        <f t="shared" si="1"/>
        <v>7066000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4920772</v>
      </c>
      <c r="D32" s="19">
        <v>18433825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6790</v>
      </c>
      <c r="F33" s="21">
        <v>-6790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-51984</v>
      </c>
      <c r="D35" s="19">
        <v>-15240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4868788</v>
      </c>
      <c r="D36" s="27">
        <f aca="true" t="shared" si="2" ref="D36:L36">SUM(D31:D35)</f>
        <v>18418585</v>
      </c>
      <c r="E36" s="28">
        <f t="shared" si="2"/>
        <v>6790</v>
      </c>
      <c r="F36" s="29">
        <f t="shared" si="2"/>
        <v>-6790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-7230733</v>
      </c>
      <c r="D38" s="33">
        <f aca="true" t="shared" si="3" ref="D38:L38">+D17+D27+D36</f>
        <v>-4447694</v>
      </c>
      <c r="E38" s="34">
        <f t="shared" si="3"/>
        <v>-139699412</v>
      </c>
      <c r="F38" s="35">
        <f t="shared" si="3"/>
        <v>10063065</v>
      </c>
      <c r="G38" s="33">
        <f t="shared" si="3"/>
        <v>-88382031</v>
      </c>
      <c r="H38" s="34">
        <f t="shared" si="3"/>
        <v>-88382031</v>
      </c>
      <c r="I38" s="36">
        <f t="shared" si="3"/>
        <v>-153801308</v>
      </c>
      <c r="J38" s="37">
        <f t="shared" si="3"/>
        <v>-6856763</v>
      </c>
      <c r="K38" s="33">
        <f t="shared" si="3"/>
        <v>-20358237</v>
      </c>
      <c r="L38" s="34">
        <f t="shared" si="3"/>
        <v>-10585970</v>
      </c>
    </row>
    <row r="39" spans="1:12" ht="12.75">
      <c r="A39" s="24" t="s">
        <v>47</v>
      </c>
      <c r="B39" s="18" t="s">
        <v>48</v>
      </c>
      <c r="C39" s="33">
        <v>12174934</v>
      </c>
      <c r="D39" s="33">
        <v>4944201</v>
      </c>
      <c r="E39" s="34">
        <v>0</v>
      </c>
      <c r="F39" s="35">
        <v>0</v>
      </c>
      <c r="G39" s="33">
        <v>0</v>
      </c>
      <c r="H39" s="34">
        <v>0</v>
      </c>
      <c r="I39" s="36">
        <v>3987589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4944201</v>
      </c>
      <c r="D40" s="45">
        <f aca="true" t="shared" si="4" ref="D40:L40">+D38+D39</f>
        <v>496507</v>
      </c>
      <c r="E40" s="46">
        <f t="shared" si="4"/>
        <v>-139699412</v>
      </c>
      <c r="F40" s="47">
        <f t="shared" si="4"/>
        <v>10063065</v>
      </c>
      <c r="G40" s="45">
        <f t="shared" si="4"/>
        <v>-88382031</v>
      </c>
      <c r="H40" s="46">
        <f t="shared" si="4"/>
        <v>-88382031</v>
      </c>
      <c r="I40" s="48">
        <f t="shared" si="4"/>
        <v>-149813719</v>
      </c>
      <c r="J40" s="49">
        <f t="shared" si="4"/>
        <v>-6856763</v>
      </c>
      <c r="K40" s="45">
        <f t="shared" si="4"/>
        <v>-20358237</v>
      </c>
      <c r="L40" s="46">
        <f t="shared" si="4"/>
        <v>-10585970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4064654</v>
      </c>
      <c r="D6" s="19">
        <v>4002349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44691</v>
      </c>
      <c r="D7" s="19">
        <v>48128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919399</v>
      </c>
      <c r="D8" s="19">
        <v>203064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45503000</v>
      </c>
      <c r="D9" s="19">
        <v>45495562</v>
      </c>
      <c r="E9" s="20">
        <v>438977</v>
      </c>
      <c r="F9" s="21">
        <v>0</v>
      </c>
      <c r="G9" s="19">
        <v>0</v>
      </c>
      <c r="H9" s="20">
        <v>0</v>
      </c>
      <c r="I9" s="22">
        <v>894066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17063000</v>
      </c>
      <c r="D10" s="19">
        <v>16382000</v>
      </c>
      <c r="E10" s="20">
        <v>-3932117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1293665</v>
      </c>
      <c r="D11" s="19">
        <v>1410804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-50210873</v>
      </c>
      <c r="D14" s="19">
        <v>-48578909</v>
      </c>
      <c r="E14" s="20">
        <v>-3194988</v>
      </c>
      <c r="F14" s="21">
        <v>-43745645</v>
      </c>
      <c r="G14" s="19">
        <v>-44325761</v>
      </c>
      <c r="H14" s="20">
        <v>-44325761</v>
      </c>
      <c r="I14" s="22">
        <v>-46108670</v>
      </c>
      <c r="J14" s="23">
        <v>-47052687</v>
      </c>
      <c r="K14" s="19">
        <v>-47640112</v>
      </c>
      <c r="L14" s="20">
        <v>-50422565</v>
      </c>
    </row>
    <row r="15" spans="1:12" ht="12.75">
      <c r="A15" s="24" t="s">
        <v>30</v>
      </c>
      <c r="B15" s="18"/>
      <c r="C15" s="19">
        <v>-292983</v>
      </c>
      <c r="D15" s="19">
        <v>-255997</v>
      </c>
      <c r="E15" s="20">
        <v>-77380</v>
      </c>
      <c r="F15" s="21">
        <v>-91875</v>
      </c>
      <c r="G15" s="19">
        <v>-91875</v>
      </c>
      <c r="H15" s="20">
        <v>-91875</v>
      </c>
      <c r="I15" s="22">
        <v>-154595</v>
      </c>
      <c r="J15" s="23">
        <v>-26689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-298929</v>
      </c>
      <c r="F16" s="21">
        <v>-826078</v>
      </c>
      <c r="G16" s="19">
        <v>-197000</v>
      </c>
      <c r="H16" s="20">
        <v>-197000</v>
      </c>
      <c r="I16" s="22">
        <v>-637319</v>
      </c>
      <c r="J16" s="23">
        <v>-210422</v>
      </c>
      <c r="K16" s="19">
        <v>-223573</v>
      </c>
      <c r="L16" s="20">
        <v>-236987</v>
      </c>
    </row>
    <row r="17" spans="1:12" ht="12.75">
      <c r="A17" s="25" t="s">
        <v>32</v>
      </c>
      <c r="B17" s="26"/>
      <c r="C17" s="27">
        <f>SUM(C6:C16)</f>
        <v>18384553</v>
      </c>
      <c r="D17" s="27">
        <f aca="true" t="shared" si="0" ref="D17:L17">SUM(D6:D16)</f>
        <v>18707001</v>
      </c>
      <c r="E17" s="28">
        <f t="shared" si="0"/>
        <v>-7064437</v>
      </c>
      <c r="F17" s="29">
        <f t="shared" si="0"/>
        <v>-44663598</v>
      </c>
      <c r="G17" s="27">
        <f t="shared" si="0"/>
        <v>-44614636</v>
      </c>
      <c r="H17" s="30">
        <f t="shared" si="0"/>
        <v>-44614636</v>
      </c>
      <c r="I17" s="29">
        <f t="shared" si="0"/>
        <v>-46006518</v>
      </c>
      <c r="J17" s="31">
        <f t="shared" si="0"/>
        <v>-47289798</v>
      </c>
      <c r="K17" s="27">
        <f t="shared" si="0"/>
        <v>-47863685</v>
      </c>
      <c r="L17" s="28">
        <f t="shared" si="0"/>
        <v>-50659552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112581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-18542979</v>
      </c>
      <c r="D26" s="19">
        <v>-19098450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-18430398</v>
      </c>
      <c r="D27" s="27">
        <f aca="true" t="shared" si="1" ref="D27:L27">SUM(D21:D26)</f>
        <v>-19098450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5210</v>
      </c>
      <c r="J33" s="23">
        <v>3800</v>
      </c>
      <c r="K33" s="19">
        <v>-300</v>
      </c>
      <c r="L33" s="20">
        <v>-500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-498489</v>
      </c>
      <c r="D35" s="19">
        <v>-548626</v>
      </c>
      <c r="E35" s="20">
        <v>-662825</v>
      </c>
      <c r="F35" s="21">
        <v>-628917</v>
      </c>
      <c r="G35" s="19">
        <v>-628917</v>
      </c>
      <c r="H35" s="20">
        <v>-628917</v>
      </c>
      <c r="I35" s="22">
        <v>-602228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-498489</v>
      </c>
      <c r="D36" s="27">
        <f aca="true" t="shared" si="2" ref="D36:L36">SUM(D31:D35)</f>
        <v>-548626</v>
      </c>
      <c r="E36" s="28">
        <f t="shared" si="2"/>
        <v>-662825</v>
      </c>
      <c r="F36" s="29">
        <f t="shared" si="2"/>
        <v>-628917</v>
      </c>
      <c r="G36" s="27">
        <f t="shared" si="2"/>
        <v>-628917</v>
      </c>
      <c r="H36" s="28">
        <f t="shared" si="2"/>
        <v>-628917</v>
      </c>
      <c r="I36" s="30">
        <f t="shared" si="2"/>
        <v>-597018</v>
      </c>
      <c r="J36" s="31">
        <f t="shared" si="2"/>
        <v>3800</v>
      </c>
      <c r="K36" s="27">
        <f t="shared" si="2"/>
        <v>-300</v>
      </c>
      <c r="L36" s="28">
        <f t="shared" si="2"/>
        <v>-500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-544334</v>
      </c>
      <c r="D38" s="33">
        <f aca="true" t="shared" si="3" ref="D38:L38">+D17+D27+D36</f>
        <v>-940075</v>
      </c>
      <c r="E38" s="34">
        <f t="shared" si="3"/>
        <v>-7727262</v>
      </c>
      <c r="F38" s="35">
        <f t="shared" si="3"/>
        <v>-45292515</v>
      </c>
      <c r="G38" s="33">
        <f t="shared" si="3"/>
        <v>-45243553</v>
      </c>
      <c r="H38" s="34">
        <f t="shared" si="3"/>
        <v>-45243553</v>
      </c>
      <c r="I38" s="36">
        <f t="shared" si="3"/>
        <v>-46603536</v>
      </c>
      <c r="J38" s="37">
        <f t="shared" si="3"/>
        <v>-47285998</v>
      </c>
      <c r="K38" s="33">
        <f t="shared" si="3"/>
        <v>-47863985</v>
      </c>
      <c r="L38" s="34">
        <f t="shared" si="3"/>
        <v>-50660052</v>
      </c>
    </row>
    <row r="39" spans="1:12" ht="12.75">
      <c r="A39" s="24" t="s">
        <v>47</v>
      </c>
      <c r="B39" s="18" t="s">
        <v>48</v>
      </c>
      <c r="C39" s="33">
        <v>4643817</v>
      </c>
      <c r="D39" s="33">
        <v>4099483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4099483</v>
      </c>
      <c r="D40" s="45">
        <f aca="true" t="shared" si="4" ref="D40:L40">+D38+D39</f>
        <v>3159408</v>
      </c>
      <c r="E40" s="46">
        <f t="shared" si="4"/>
        <v>-7727262</v>
      </c>
      <c r="F40" s="47">
        <f t="shared" si="4"/>
        <v>-45292515</v>
      </c>
      <c r="G40" s="45">
        <f t="shared" si="4"/>
        <v>-45243553</v>
      </c>
      <c r="H40" s="46">
        <f t="shared" si="4"/>
        <v>-45243553</v>
      </c>
      <c r="I40" s="48">
        <f t="shared" si="4"/>
        <v>-46603536</v>
      </c>
      <c r="J40" s="49">
        <f t="shared" si="4"/>
        <v>-47285998</v>
      </c>
      <c r="K40" s="45">
        <f t="shared" si="4"/>
        <v>-47863985</v>
      </c>
      <c r="L40" s="46">
        <f t="shared" si="4"/>
        <v>-50660052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761673347</v>
      </c>
      <c r="D6" s="19">
        <v>786191252</v>
      </c>
      <c r="E6" s="20">
        <v>6894711</v>
      </c>
      <c r="F6" s="21">
        <v>855258396</v>
      </c>
      <c r="G6" s="19">
        <v>824007556</v>
      </c>
      <c r="H6" s="20">
        <v>824007556</v>
      </c>
      <c r="I6" s="22">
        <v>1078830772</v>
      </c>
      <c r="J6" s="23">
        <v>1000036673</v>
      </c>
      <c r="K6" s="19">
        <v>1060038873</v>
      </c>
      <c r="L6" s="20">
        <v>1123641206</v>
      </c>
    </row>
    <row r="7" spans="1:12" ht="12.75">
      <c r="A7" s="24" t="s">
        <v>21</v>
      </c>
      <c r="B7" s="18"/>
      <c r="C7" s="19">
        <v>2390157534</v>
      </c>
      <c r="D7" s="19">
        <v>2095348809</v>
      </c>
      <c r="E7" s="20">
        <v>2225267</v>
      </c>
      <c r="F7" s="21">
        <v>2727786327</v>
      </c>
      <c r="G7" s="19">
        <v>2687042353</v>
      </c>
      <c r="H7" s="20">
        <v>2687042353</v>
      </c>
      <c r="I7" s="22">
        <v>1669019942</v>
      </c>
      <c r="J7" s="23">
        <v>2683410878</v>
      </c>
      <c r="K7" s="19">
        <v>3000257245</v>
      </c>
      <c r="L7" s="20">
        <v>3355820352</v>
      </c>
    </row>
    <row r="8" spans="1:12" ht="12.75">
      <c r="A8" s="24" t="s">
        <v>22</v>
      </c>
      <c r="B8" s="18"/>
      <c r="C8" s="19">
        <v>145111511</v>
      </c>
      <c r="D8" s="19">
        <v>93157826</v>
      </c>
      <c r="E8" s="20">
        <v>703161651</v>
      </c>
      <c r="F8" s="21">
        <v>217293542</v>
      </c>
      <c r="G8" s="19">
        <v>169099517</v>
      </c>
      <c r="H8" s="20">
        <v>169099517</v>
      </c>
      <c r="I8" s="22">
        <v>5067549009</v>
      </c>
      <c r="J8" s="23">
        <v>112020280</v>
      </c>
      <c r="K8" s="19">
        <v>118751760</v>
      </c>
      <c r="L8" s="20">
        <v>125888474</v>
      </c>
    </row>
    <row r="9" spans="1:12" ht="12.75">
      <c r="A9" s="24" t="s">
        <v>23</v>
      </c>
      <c r="B9" s="18" t="s">
        <v>24</v>
      </c>
      <c r="C9" s="19">
        <v>466155847</v>
      </c>
      <c r="D9" s="19">
        <v>497277040</v>
      </c>
      <c r="E9" s="20">
        <v>0</v>
      </c>
      <c r="F9" s="21">
        <v>651016300</v>
      </c>
      <c r="G9" s="19">
        <v>683764211</v>
      </c>
      <c r="H9" s="20">
        <v>683764211</v>
      </c>
      <c r="I9" s="22">
        <v>630011974</v>
      </c>
      <c r="J9" s="23">
        <v>674085151</v>
      </c>
      <c r="K9" s="19">
        <v>938896653</v>
      </c>
      <c r="L9" s="20">
        <v>798262247</v>
      </c>
    </row>
    <row r="10" spans="1:12" ht="12.75">
      <c r="A10" s="24" t="s">
        <v>25</v>
      </c>
      <c r="B10" s="18" t="s">
        <v>24</v>
      </c>
      <c r="C10" s="19">
        <v>303484251</v>
      </c>
      <c r="D10" s="19">
        <v>436141394</v>
      </c>
      <c r="E10" s="20">
        <v>1412308</v>
      </c>
      <c r="F10" s="21">
        <v>426004001</v>
      </c>
      <c r="G10" s="19">
        <v>424559255</v>
      </c>
      <c r="H10" s="20">
        <v>424559255</v>
      </c>
      <c r="I10" s="22">
        <v>739071893</v>
      </c>
      <c r="J10" s="23">
        <v>439342399</v>
      </c>
      <c r="K10" s="19">
        <v>446236282</v>
      </c>
      <c r="L10" s="20">
        <v>473589341</v>
      </c>
    </row>
    <row r="11" spans="1:12" ht="12.75">
      <c r="A11" s="24" t="s">
        <v>26</v>
      </c>
      <c r="B11" s="18"/>
      <c r="C11" s="19">
        <v>128648442</v>
      </c>
      <c r="D11" s="19">
        <v>146908559</v>
      </c>
      <c r="E11" s="20">
        <v>107298325</v>
      </c>
      <c r="F11" s="21">
        <v>107268614</v>
      </c>
      <c r="G11" s="19">
        <v>164512125</v>
      </c>
      <c r="H11" s="20">
        <v>164512125</v>
      </c>
      <c r="I11" s="22">
        <v>107073076</v>
      </c>
      <c r="J11" s="23">
        <v>126175060</v>
      </c>
      <c r="K11" s="19">
        <v>133603492</v>
      </c>
      <c r="L11" s="20">
        <v>141470723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-3534617478</v>
      </c>
      <c r="D14" s="19">
        <v>-3593180834</v>
      </c>
      <c r="E14" s="20">
        <v>-402928124</v>
      </c>
      <c r="F14" s="21">
        <v>-4242286226</v>
      </c>
      <c r="G14" s="19">
        <v>-4237483624</v>
      </c>
      <c r="H14" s="20">
        <v>-4237483624</v>
      </c>
      <c r="I14" s="22">
        <v>-5292956256</v>
      </c>
      <c r="J14" s="23">
        <v>-4631508260</v>
      </c>
      <c r="K14" s="19">
        <v>-5030495053</v>
      </c>
      <c r="L14" s="20">
        <v>-5512617154</v>
      </c>
    </row>
    <row r="15" spans="1:12" ht="12.75">
      <c r="A15" s="24" t="s">
        <v>30</v>
      </c>
      <c r="B15" s="18"/>
      <c r="C15" s="19">
        <v>-75071683</v>
      </c>
      <c r="D15" s="19">
        <v>-68463041</v>
      </c>
      <c r="E15" s="20">
        <v>-2230386</v>
      </c>
      <c r="F15" s="21">
        <v>-50672170</v>
      </c>
      <c r="G15" s="19">
        <v>-50672170</v>
      </c>
      <c r="H15" s="20">
        <v>-50672170</v>
      </c>
      <c r="I15" s="22">
        <v>-66733122</v>
      </c>
      <c r="J15" s="23">
        <v>-41660100</v>
      </c>
      <c r="K15" s="19">
        <v>-31793212</v>
      </c>
      <c r="L15" s="20">
        <v>-24371319</v>
      </c>
    </row>
    <row r="16" spans="1:12" ht="12.75">
      <c r="A16" s="24" t="s">
        <v>31</v>
      </c>
      <c r="B16" s="18" t="s">
        <v>24</v>
      </c>
      <c r="C16" s="19">
        <v>-20870828</v>
      </c>
      <c r="D16" s="19">
        <v>-42911569</v>
      </c>
      <c r="E16" s="20">
        <v>27506009</v>
      </c>
      <c r="F16" s="21">
        <v>-47340915</v>
      </c>
      <c r="G16" s="19">
        <v>-44634590</v>
      </c>
      <c r="H16" s="20">
        <v>-44634590</v>
      </c>
      <c r="I16" s="22">
        <v>-55254828</v>
      </c>
      <c r="J16" s="23">
        <v>-35522775</v>
      </c>
      <c r="K16" s="19">
        <v>-36740602</v>
      </c>
      <c r="L16" s="20">
        <v>-39679851</v>
      </c>
    </row>
    <row r="17" spans="1:12" ht="12.75">
      <c r="A17" s="25" t="s">
        <v>32</v>
      </c>
      <c r="B17" s="26"/>
      <c r="C17" s="27">
        <f>SUM(C6:C16)</f>
        <v>564670943</v>
      </c>
      <c r="D17" s="27">
        <f aca="true" t="shared" si="0" ref="D17:L17">SUM(D6:D16)</f>
        <v>350469436</v>
      </c>
      <c r="E17" s="28">
        <f t="shared" si="0"/>
        <v>443339761</v>
      </c>
      <c r="F17" s="29">
        <f t="shared" si="0"/>
        <v>644327869</v>
      </c>
      <c r="G17" s="27">
        <f t="shared" si="0"/>
        <v>620194633</v>
      </c>
      <c r="H17" s="30">
        <f t="shared" si="0"/>
        <v>620194633</v>
      </c>
      <c r="I17" s="29">
        <f t="shared" si="0"/>
        <v>3876612460</v>
      </c>
      <c r="J17" s="31">
        <f t="shared" si="0"/>
        <v>326379306</v>
      </c>
      <c r="K17" s="27">
        <f t="shared" si="0"/>
        <v>598755438</v>
      </c>
      <c r="L17" s="28">
        <f t="shared" si="0"/>
        <v>442004019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10274656</v>
      </c>
      <c r="K21" s="39">
        <v>10891136</v>
      </c>
      <c r="L21" s="40">
        <v>11544604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-1084005</v>
      </c>
      <c r="D23" s="19">
        <v>-481174</v>
      </c>
      <c r="E23" s="20">
        <v>0</v>
      </c>
      <c r="F23" s="38">
        <v>0</v>
      </c>
      <c r="G23" s="39">
        <v>-13739820</v>
      </c>
      <c r="H23" s="40">
        <v>-13739820</v>
      </c>
      <c r="I23" s="22">
        <v>2241872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-383475</v>
      </c>
      <c r="D24" s="19">
        <v>372500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-482170340</v>
      </c>
      <c r="D26" s="19">
        <v>-629239891</v>
      </c>
      <c r="E26" s="20">
        <v>0</v>
      </c>
      <c r="F26" s="21">
        <v>-542813040</v>
      </c>
      <c r="G26" s="19">
        <v>-595676034</v>
      </c>
      <c r="H26" s="20">
        <v>-595676034</v>
      </c>
      <c r="I26" s="22">
        <v>-365705365</v>
      </c>
      <c r="J26" s="23">
        <v>-527602737</v>
      </c>
      <c r="K26" s="19">
        <v>-567457822</v>
      </c>
      <c r="L26" s="20">
        <v>-579758018</v>
      </c>
    </row>
    <row r="27" spans="1:12" ht="12.75">
      <c r="A27" s="25" t="s">
        <v>39</v>
      </c>
      <c r="B27" s="26"/>
      <c r="C27" s="27">
        <f>SUM(C21:C26)</f>
        <v>-483637820</v>
      </c>
      <c r="D27" s="27">
        <f aca="true" t="shared" si="1" ref="D27:L27">SUM(D21:D26)</f>
        <v>-629348565</v>
      </c>
      <c r="E27" s="28">
        <f t="shared" si="1"/>
        <v>0</v>
      </c>
      <c r="F27" s="29">
        <f t="shared" si="1"/>
        <v>-542813040</v>
      </c>
      <c r="G27" s="27">
        <f t="shared" si="1"/>
        <v>-609415854</v>
      </c>
      <c r="H27" s="28">
        <f t="shared" si="1"/>
        <v>-609415854</v>
      </c>
      <c r="I27" s="30">
        <f t="shared" si="1"/>
        <v>-363463493</v>
      </c>
      <c r="J27" s="31">
        <f t="shared" si="1"/>
        <v>-517328081</v>
      </c>
      <c r="K27" s="27">
        <f t="shared" si="1"/>
        <v>-556566686</v>
      </c>
      <c r="L27" s="28">
        <f t="shared" si="1"/>
        <v>-568213414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100000000</v>
      </c>
      <c r="D32" s="19">
        <v>50000000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6485653</v>
      </c>
      <c r="D33" s="19">
        <v>7865433</v>
      </c>
      <c r="E33" s="20">
        <v>0</v>
      </c>
      <c r="F33" s="21">
        <v>0</v>
      </c>
      <c r="G33" s="39">
        <v>103713769</v>
      </c>
      <c r="H33" s="40">
        <v>103713769</v>
      </c>
      <c r="I33" s="42">
        <v>-38010357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-57610835</v>
      </c>
      <c r="D35" s="19">
        <v>-74051236</v>
      </c>
      <c r="E35" s="20">
        <v>-84165731</v>
      </c>
      <c r="F35" s="21">
        <v>0</v>
      </c>
      <c r="G35" s="19">
        <v>-1137360</v>
      </c>
      <c r="H35" s="20">
        <v>-1137360</v>
      </c>
      <c r="I35" s="22">
        <v>83814051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48874818</v>
      </c>
      <c r="D36" s="27">
        <f aca="true" t="shared" si="2" ref="D36:L36">SUM(D31:D35)</f>
        <v>-16185803</v>
      </c>
      <c r="E36" s="28">
        <f t="shared" si="2"/>
        <v>-84165731</v>
      </c>
      <c r="F36" s="29">
        <f t="shared" si="2"/>
        <v>0</v>
      </c>
      <c r="G36" s="27">
        <f t="shared" si="2"/>
        <v>102576409</v>
      </c>
      <c r="H36" s="28">
        <f t="shared" si="2"/>
        <v>102576409</v>
      </c>
      <c r="I36" s="30">
        <f t="shared" si="2"/>
        <v>45803694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129907941</v>
      </c>
      <c r="D38" s="33">
        <f aca="true" t="shared" si="3" ref="D38:L38">+D17+D27+D36</f>
        <v>-295064932</v>
      </c>
      <c r="E38" s="34">
        <f t="shared" si="3"/>
        <v>359174030</v>
      </c>
      <c r="F38" s="35">
        <f t="shared" si="3"/>
        <v>101514829</v>
      </c>
      <c r="G38" s="33">
        <f t="shared" si="3"/>
        <v>113355188</v>
      </c>
      <c r="H38" s="34">
        <f t="shared" si="3"/>
        <v>113355188</v>
      </c>
      <c r="I38" s="36">
        <f t="shared" si="3"/>
        <v>3558952661</v>
      </c>
      <c r="J38" s="37">
        <f t="shared" si="3"/>
        <v>-190948775</v>
      </c>
      <c r="K38" s="33">
        <f t="shared" si="3"/>
        <v>42188752</v>
      </c>
      <c r="L38" s="34">
        <f t="shared" si="3"/>
        <v>-126209395</v>
      </c>
    </row>
    <row r="39" spans="1:12" ht="12.75">
      <c r="A39" s="24" t="s">
        <v>47</v>
      </c>
      <c r="B39" s="18" t="s">
        <v>48</v>
      </c>
      <c r="C39" s="33">
        <v>841152623</v>
      </c>
      <c r="D39" s="33">
        <v>971060563</v>
      </c>
      <c r="E39" s="34">
        <v>0</v>
      </c>
      <c r="F39" s="35">
        <v>0</v>
      </c>
      <c r="G39" s="33">
        <v>467192037</v>
      </c>
      <c r="H39" s="34">
        <v>467192037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971060564</v>
      </c>
      <c r="D40" s="45">
        <f aca="true" t="shared" si="4" ref="D40:L40">+D38+D39</f>
        <v>675995631</v>
      </c>
      <c r="E40" s="46">
        <f t="shared" si="4"/>
        <v>359174030</v>
      </c>
      <c r="F40" s="47">
        <f t="shared" si="4"/>
        <v>101514829</v>
      </c>
      <c r="G40" s="45">
        <f t="shared" si="4"/>
        <v>580547225</v>
      </c>
      <c r="H40" s="46">
        <f t="shared" si="4"/>
        <v>580547225</v>
      </c>
      <c r="I40" s="48">
        <f t="shared" si="4"/>
        <v>3558952661</v>
      </c>
      <c r="J40" s="49">
        <f t="shared" si="4"/>
        <v>-190948775</v>
      </c>
      <c r="K40" s="45">
        <f t="shared" si="4"/>
        <v>42188752</v>
      </c>
      <c r="L40" s="46">
        <f t="shared" si="4"/>
        <v>-126209395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17164443</v>
      </c>
      <c r="D6" s="19">
        <v>17173028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1954580</v>
      </c>
      <c r="D8" s="19">
        <v>88671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52699542</v>
      </c>
      <c r="D9" s="19">
        <v>53162136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19459797</v>
      </c>
      <c r="D10" s="19">
        <v>15605349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1875411</v>
      </c>
      <c r="D11" s="19">
        <v>3004349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-51084178</v>
      </c>
      <c r="D14" s="19">
        <v>-57872740</v>
      </c>
      <c r="E14" s="20">
        <v>-8733262</v>
      </c>
      <c r="F14" s="21">
        <v>-83078754</v>
      </c>
      <c r="G14" s="19">
        <v>-81933098</v>
      </c>
      <c r="H14" s="20">
        <v>-81933098</v>
      </c>
      <c r="I14" s="22">
        <v>-73152382</v>
      </c>
      <c r="J14" s="23">
        <v>-90720489</v>
      </c>
      <c r="K14" s="19">
        <v>-93105348</v>
      </c>
      <c r="L14" s="20">
        <v>-98004375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-120000</v>
      </c>
      <c r="G15" s="19">
        <v>-120000</v>
      </c>
      <c r="H15" s="20">
        <v>-120000</v>
      </c>
      <c r="I15" s="22">
        <v>-134956</v>
      </c>
      <c r="J15" s="23">
        <v>-126000</v>
      </c>
      <c r="K15" s="19">
        <v>-131040</v>
      </c>
      <c r="L15" s="20">
        <v>-136282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42069595</v>
      </c>
      <c r="D17" s="27">
        <f aca="true" t="shared" si="0" ref="D17:L17">SUM(D6:D16)</f>
        <v>31160793</v>
      </c>
      <c r="E17" s="28">
        <f t="shared" si="0"/>
        <v>-8733262</v>
      </c>
      <c r="F17" s="29">
        <f t="shared" si="0"/>
        <v>-83198754</v>
      </c>
      <c r="G17" s="27">
        <f t="shared" si="0"/>
        <v>-82053098</v>
      </c>
      <c r="H17" s="30">
        <f t="shared" si="0"/>
        <v>-82053098</v>
      </c>
      <c r="I17" s="29">
        <f t="shared" si="0"/>
        <v>-73287338</v>
      </c>
      <c r="J17" s="31">
        <f t="shared" si="0"/>
        <v>-90846489</v>
      </c>
      <c r="K17" s="27">
        <f t="shared" si="0"/>
        <v>-93236388</v>
      </c>
      <c r="L17" s="28">
        <f t="shared" si="0"/>
        <v>-98140657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36991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-19459797</v>
      </c>
      <c r="D26" s="19">
        <v>-15605349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-19422806</v>
      </c>
      <c r="D27" s="27">
        <f aca="true" t="shared" si="1" ref="D27:L27">SUM(D21:D26)</f>
        <v>-15605349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-6394</v>
      </c>
      <c r="F33" s="21">
        <v>6394</v>
      </c>
      <c r="G33" s="39">
        <v>0</v>
      </c>
      <c r="H33" s="40">
        <v>0</v>
      </c>
      <c r="I33" s="42">
        <v>71200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-6394</v>
      </c>
      <c r="F36" s="29">
        <f t="shared" si="2"/>
        <v>6394</v>
      </c>
      <c r="G36" s="27">
        <f t="shared" si="2"/>
        <v>0</v>
      </c>
      <c r="H36" s="28">
        <f t="shared" si="2"/>
        <v>0</v>
      </c>
      <c r="I36" s="30">
        <f t="shared" si="2"/>
        <v>71200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22646789</v>
      </c>
      <c r="D38" s="33">
        <f aca="true" t="shared" si="3" ref="D38:L38">+D17+D27+D36</f>
        <v>15555444</v>
      </c>
      <c r="E38" s="34">
        <f t="shared" si="3"/>
        <v>-8739656</v>
      </c>
      <c r="F38" s="35">
        <f t="shared" si="3"/>
        <v>-83192360</v>
      </c>
      <c r="G38" s="33">
        <f t="shared" si="3"/>
        <v>-82053098</v>
      </c>
      <c r="H38" s="34">
        <f t="shared" si="3"/>
        <v>-82053098</v>
      </c>
      <c r="I38" s="36">
        <f t="shared" si="3"/>
        <v>-73216138</v>
      </c>
      <c r="J38" s="37">
        <f t="shared" si="3"/>
        <v>-90846489</v>
      </c>
      <c r="K38" s="33">
        <f t="shared" si="3"/>
        <v>-93236388</v>
      </c>
      <c r="L38" s="34">
        <f t="shared" si="3"/>
        <v>-98140657</v>
      </c>
    </row>
    <row r="39" spans="1:12" ht="12.75">
      <c r="A39" s="24" t="s">
        <v>47</v>
      </c>
      <c r="B39" s="18" t="s">
        <v>48</v>
      </c>
      <c r="C39" s="33">
        <v>14613590</v>
      </c>
      <c r="D39" s="33">
        <v>37260379</v>
      </c>
      <c r="E39" s="34">
        <v>0</v>
      </c>
      <c r="F39" s="35">
        <v>0</v>
      </c>
      <c r="G39" s="33">
        <v>0</v>
      </c>
      <c r="H39" s="34">
        <v>0</v>
      </c>
      <c r="I39" s="36">
        <v>3137</v>
      </c>
      <c r="J39" s="37">
        <v>58973389</v>
      </c>
      <c r="K39" s="33">
        <v>58973389</v>
      </c>
      <c r="L39" s="34">
        <v>58973389</v>
      </c>
    </row>
    <row r="40" spans="1:12" ht="12.75">
      <c r="A40" s="43" t="s">
        <v>49</v>
      </c>
      <c r="B40" s="44" t="s">
        <v>48</v>
      </c>
      <c r="C40" s="45">
        <f>+C38+C39</f>
        <v>37260379</v>
      </c>
      <c r="D40" s="45">
        <f aca="true" t="shared" si="4" ref="D40:L40">+D38+D39</f>
        <v>52815823</v>
      </c>
      <c r="E40" s="46">
        <f t="shared" si="4"/>
        <v>-8739656</v>
      </c>
      <c r="F40" s="47">
        <f t="shared" si="4"/>
        <v>-83192360</v>
      </c>
      <c r="G40" s="45">
        <f t="shared" si="4"/>
        <v>-82053098</v>
      </c>
      <c r="H40" s="46">
        <f t="shared" si="4"/>
        <v>-82053098</v>
      </c>
      <c r="I40" s="48">
        <f t="shared" si="4"/>
        <v>-73213001</v>
      </c>
      <c r="J40" s="49">
        <f t="shared" si="4"/>
        <v>-31873100</v>
      </c>
      <c r="K40" s="45">
        <f t="shared" si="4"/>
        <v>-34262999</v>
      </c>
      <c r="L40" s="46">
        <f t="shared" si="4"/>
        <v>-39167268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8768911</v>
      </c>
      <c r="D6" s="19">
        <v>9046467</v>
      </c>
      <c r="E6" s="20">
        <v>7296092</v>
      </c>
      <c r="F6" s="21">
        <v>850000</v>
      </c>
      <c r="G6" s="19">
        <v>1700000</v>
      </c>
      <c r="H6" s="20">
        <v>1700000</v>
      </c>
      <c r="I6" s="22">
        <v>8709256</v>
      </c>
      <c r="J6" s="23">
        <v>15616094</v>
      </c>
      <c r="K6" s="19">
        <v>16578903</v>
      </c>
      <c r="L6" s="20">
        <v>17604293</v>
      </c>
    </row>
    <row r="7" spans="1:12" ht="12.75">
      <c r="A7" s="24" t="s">
        <v>21</v>
      </c>
      <c r="B7" s="18"/>
      <c r="C7" s="19">
        <v>209202</v>
      </c>
      <c r="D7" s="19">
        <v>318226</v>
      </c>
      <c r="E7" s="20">
        <v>369503</v>
      </c>
      <c r="F7" s="21">
        <v>0</v>
      </c>
      <c r="G7" s="19">
        <v>0</v>
      </c>
      <c r="H7" s="20">
        <v>0</v>
      </c>
      <c r="I7" s="22">
        <v>485051</v>
      </c>
      <c r="J7" s="23">
        <v>917296</v>
      </c>
      <c r="K7" s="19">
        <v>973532</v>
      </c>
      <c r="L7" s="20">
        <v>1033424</v>
      </c>
    </row>
    <row r="8" spans="1:12" ht="12.75">
      <c r="A8" s="24" t="s">
        <v>22</v>
      </c>
      <c r="B8" s="18"/>
      <c r="C8" s="19">
        <v>-7814370</v>
      </c>
      <c r="D8" s="19">
        <v>-13625211</v>
      </c>
      <c r="E8" s="20">
        <v>3092232</v>
      </c>
      <c r="F8" s="21">
        <v>2307100</v>
      </c>
      <c r="G8" s="19">
        <v>2158481</v>
      </c>
      <c r="H8" s="20">
        <v>2158481</v>
      </c>
      <c r="I8" s="22">
        <v>2155887</v>
      </c>
      <c r="J8" s="23">
        <v>7308799</v>
      </c>
      <c r="K8" s="19">
        <v>6965920</v>
      </c>
      <c r="L8" s="20">
        <v>7547211</v>
      </c>
    </row>
    <row r="9" spans="1:12" ht="12.75">
      <c r="A9" s="24" t="s">
        <v>23</v>
      </c>
      <c r="B9" s="18" t="s">
        <v>24</v>
      </c>
      <c r="C9" s="19">
        <v>69802482</v>
      </c>
      <c r="D9" s="19">
        <v>67937368</v>
      </c>
      <c r="E9" s="20">
        <v>294307828</v>
      </c>
      <c r="F9" s="21">
        <v>15344863</v>
      </c>
      <c r="G9" s="19">
        <v>13344863</v>
      </c>
      <c r="H9" s="20">
        <v>13344863</v>
      </c>
      <c r="I9" s="22">
        <v>139123983</v>
      </c>
      <c r="J9" s="23">
        <v>77302148</v>
      </c>
      <c r="K9" s="19">
        <v>75961257</v>
      </c>
      <c r="L9" s="20">
        <v>86274250</v>
      </c>
    </row>
    <row r="10" spans="1:12" ht="12.75">
      <c r="A10" s="24" t="s">
        <v>25</v>
      </c>
      <c r="B10" s="18" t="s">
        <v>24</v>
      </c>
      <c r="C10" s="19">
        <v>27709297</v>
      </c>
      <c r="D10" s="19">
        <v>36057397</v>
      </c>
      <c r="E10" s="20">
        <v>49416851</v>
      </c>
      <c r="F10" s="21">
        <v>28649000</v>
      </c>
      <c r="G10" s="19">
        <v>20149000</v>
      </c>
      <c r="H10" s="20">
        <v>20149000</v>
      </c>
      <c r="I10" s="22">
        <v>41872897</v>
      </c>
      <c r="J10" s="23">
        <v>19844904</v>
      </c>
      <c r="K10" s="19">
        <v>17339300</v>
      </c>
      <c r="L10" s="20">
        <v>20050536</v>
      </c>
    </row>
    <row r="11" spans="1:12" ht="12.75">
      <c r="A11" s="24" t="s">
        <v>26</v>
      </c>
      <c r="B11" s="18"/>
      <c r="C11" s="19">
        <v>3945953</v>
      </c>
      <c r="D11" s="19">
        <v>3900881</v>
      </c>
      <c r="E11" s="20">
        <v>2088930</v>
      </c>
      <c r="F11" s="21">
        <v>3105000</v>
      </c>
      <c r="G11" s="19">
        <v>2840000</v>
      </c>
      <c r="H11" s="20">
        <v>2840000</v>
      </c>
      <c r="I11" s="22">
        <v>566653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-68409967</v>
      </c>
      <c r="D14" s="19">
        <v>-78619571</v>
      </c>
      <c r="E14" s="20">
        <v>-85566968</v>
      </c>
      <c r="F14" s="21">
        <v>-101582761</v>
      </c>
      <c r="G14" s="19">
        <v>-94576060</v>
      </c>
      <c r="H14" s="20">
        <v>-94576060</v>
      </c>
      <c r="I14" s="22">
        <v>-86728504</v>
      </c>
      <c r="J14" s="23">
        <v>-96617296</v>
      </c>
      <c r="K14" s="19">
        <v>-104085813</v>
      </c>
      <c r="L14" s="20">
        <v>-110121453</v>
      </c>
    </row>
    <row r="15" spans="1:12" ht="12.75">
      <c r="A15" s="24" t="s">
        <v>30</v>
      </c>
      <c r="B15" s="18"/>
      <c r="C15" s="19">
        <v>-453573</v>
      </c>
      <c r="D15" s="19">
        <v>-325496</v>
      </c>
      <c r="E15" s="20">
        <v>-182242</v>
      </c>
      <c r="F15" s="21">
        <v>-30203</v>
      </c>
      <c r="G15" s="19">
        <v>-30203</v>
      </c>
      <c r="H15" s="20">
        <v>-30203</v>
      </c>
      <c r="I15" s="22">
        <v>-220175</v>
      </c>
      <c r="J15" s="23">
        <v>-183000</v>
      </c>
      <c r="K15" s="19">
        <v>-194895</v>
      </c>
      <c r="L15" s="20">
        <v>-207563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-88871</v>
      </c>
      <c r="F16" s="21">
        <v>-1515000</v>
      </c>
      <c r="G16" s="19">
        <v>-1515000</v>
      </c>
      <c r="H16" s="20">
        <v>-1515000</v>
      </c>
      <c r="I16" s="22">
        <v>-1514999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33757935</v>
      </c>
      <c r="D17" s="27">
        <f aca="true" t="shared" si="0" ref="D17:L17">SUM(D6:D16)</f>
        <v>24690061</v>
      </c>
      <c r="E17" s="28">
        <f t="shared" si="0"/>
        <v>270733355</v>
      </c>
      <c r="F17" s="29">
        <f t="shared" si="0"/>
        <v>-52872001</v>
      </c>
      <c r="G17" s="27">
        <f t="shared" si="0"/>
        <v>-55928919</v>
      </c>
      <c r="H17" s="30">
        <f t="shared" si="0"/>
        <v>-55928919</v>
      </c>
      <c r="I17" s="29">
        <f t="shared" si="0"/>
        <v>104450049</v>
      </c>
      <c r="J17" s="31">
        <f t="shared" si="0"/>
        <v>24188945</v>
      </c>
      <c r="K17" s="27">
        <f t="shared" si="0"/>
        <v>13538204</v>
      </c>
      <c r="L17" s="28">
        <f t="shared" si="0"/>
        <v>22180698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-682982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-266</v>
      </c>
      <c r="F24" s="21">
        <v>266</v>
      </c>
      <c r="G24" s="19">
        <v>0</v>
      </c>
      <c r="H24" s="20">
        <v>0</v>
      </c>
      <c r="I24" s="22">
        <v>-266</v>
      </c>
      <c r="J24" s="23">
        <v>-266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-33034530</v>
      </c>
      <c r="D26" s="19">
        <v>-40154696</v>
      </c>
      <c r="E26" s="20">
        <v>-21677329</v>
      </c>
      <c r="F26" s="21">
        <v>-25388550</v>
      </c>
      <c r="G26" s="19">
        <v>-29402876</v>
      </c>
      <c r="H26" s="20">
        <v>-29402876</v>
      </c>
      <c r="I26" s="22">
        <v>-55700744</v>
      </c>
      <c r="J26" s="23">
        <v>-27854920</v>
      </c>
      <c r="K26" s="19">
        <v>-27117057</v>
      </c>
      <c r="L26" s="20">
        <v>-31303624</v>
      </c>
    </row>
    <row r="27" spans="1:12" ht="12.75">
      <c r="A27" s="25" t="s">
        <v>39</v>
      </c>
      <c r="B27" s="26"/>
      <c r="C27" s="27">
        <f>SUM(C21:C26)</f>
        <v>-33034530</v>
      </c>
      <c r="D27" s="27">
        <f aca="true" t="shared" si="1" ref="D27:L27">SUM(D21:D26)</f>
        <v>-40154696</v>
      </c>
      <c r="E27" s="28">
        <f t="shared" si="1"/>
        <v>-21677595</v>
      </c>
      <c r="F27" s="29">
        <f t="shared" si="1"/>
        <v>-25388284</v>
      </c>
      <c r="G27" s="27">
        <f t="shared" si="1"/>
        <v>-29402876</v>
      </c>
      <c r="H27" s="28">
        <f t="shared" si="1"/>
        <v>-29402876</v>
      </c>
      <c r="I27" s="30">
        <f t="shared" si="1"/>
        <v>-56383992</v>
      </c>
      <c r="J27" s="31">
        <f t="shared" si="1"/>
        <v>-27855186</v>
      </c>
      <c r="K27" s="27">
        <f t="shared" si="1"/>
        <v>-27117057</v>
      </c>
      <c r="L27" s="28">
        <f t="shared" si="1"/>
        <v>-31303624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-15141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-50488</v>
      </c>
      <c r="D35" s="19">
        <v>-77464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-50488</v>
      </c>
      <c r="D36" s="27">
        <f aca="true" t="shared" si="2" ref="D36:L36">SUM(D31:D35)</f>
        <v>-77464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-15141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672917</v>
      </c>
      <c r="D38" s="33">
        <f aca="true" t="shared" si="3" ref="D38:L38">+D17+D27+D36</f>
        <v>-15542099</v>
      </c>
      <c r="E38" s="34">
        <f t="shared" si="3"/>
        <v>249055760</v>
      </c>
      <c r="F38" s="35">
        <f t="shared" si="3"/>
        <v>-78260285</v>
      </c>
      <c r="G38" s="33">
        <f t="shared" si="3"/>
        <v>-85331795</v>
      </c>
      <c r="H38" s="34">
        <f t="shared" si="3"/>
        <v>-85331795</v>
      </c>
      <c r="I38" s="36">
        <f t="shared" si="3"/>
        <v>48050916</v>
      </c>
      <c r="J38" s="37">
        <f t="shared" si="3"/>
        <v>-3666241</v>
      </c>
      <c r="K38" s="33">
        <f t="shared" si="3"/>
        <v>-13578853</v>
      </c>
      <c r="L38" s="34">
        <f t="shared" si="3"/>
        <v>-9122926</v>
      </c>
    </row>
    <row r="39" spans="1:12" ht="12.75">
      <c r="A39" s="24" t="s">
        <v>47</v>
      </c>
      <c r="B39" s="18" t="s">
        <v>48</v>
      </c>
      <c r="C39" s="33">
        <v>47063172</v>
      </c>
      <c r="D39" s="33">
        <v>47736089</v>
      </c>
      <c r="E39" s="34">
        <v>32099387</v>
      </c>
      <c r="F39" s="35">
        <v>0</v>
      </c>
      <c r="G39" s="33">
        <v>0</v>
      </c>
      <c r="H39" s="34">
        <v>0</v>
      </c>
      <c r="I39" s="36">
        <v>34341893</v>
      </c>
      <c r="J39" s="37">
        <v>39964516</v>
      </c>
      <c r="K39" s="33">
        <v>39964516</v>
      </c>
      <c r="L39" s="34">
        <v>39964516</v>
      </c>
    </row>
    <row r="40" spans="1:12" ht="12.75">
      <c r="A40" s="43" t="s">
        <v>49</v>
      </c>
      <c r="B40" s="44" t="s">
        <v>48</v>
      </c>
      <c r="C40" s="45">
        <f>+C38+C39</f>
        <v>47736089</v>
      </c>
      <c r="D40" s="45">
        <f aca="true" t="shared" si="4" ref="D40:L40">+D38+D39</f>
        <v>32193990</v>
      </c>
      <c r="E40" s="46">
        <f t="shared" si="4"/>
        <v>281155147</v>
      </c>
      <c r="F40" s="47">
        <f t="shared" si="4"/>
        <v>-78260285</v>
      </c>
      <c r="G40" s="45">
        <f t="shared" si="4"/>
        <v>-85331795</v>
      </c>
      <c r="H40" s="46">
        <f t="shared" si="4"/>
        <v>-85331795</v>
      </c>
      <c r="I40" s="48">
        <f t="shared" si="4"/>
        <v>82392809</v>
      </c>
      <c r="J40" s="49">
        <f t="shared" si="4"/>
        <v>36298275</v>
      </c>
      <c r="K40" s="45">
        <f t="shared" si="4"/>
        <v>26385663</v>
      </c>
      <c r="L40" s="46">
        <f t="shared" si="4"/>
        <v>30841590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67002561</v>
      </c>
      <c r="D7" s="19">
        <v>79951581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11246104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407901438</v>
      </c>
      <c r="D9" s="19">
        <v>473944251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270672042</v>
      </c>
      <c r="D10" s="19">
        <v>152695790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17019400</v>
      </c>
      <c r="D11" s="19">
        <v>16239316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-521823167</v>
      </c>
      <c r="D14" s="19">
        <v>-621075616</v>
      </c>
      <c r="E14" s="20">
        <v>-77128398</v>
      </c>
      <c r="F14" s="21">
        <v>-631470910</v>
      </c>
      <c r="G14" s="19">
        <v>-675997672</v>
      </c>
      <c r="H14" s="20">
        <v>-675997672</v>
      </c>
      <c r="I14" s="22">
        <v>-672885494</v>
      </c>
      <c r="J14" s="23">
        <v>-743883236</v>
      </c>
      <c r="K14" s="19">
        <v>-770325405</v>
      </c>
      <c r="L14" s="20">
        <v>-818371664</v>
      </c>
    </row>
    <row r="15" spans="1:12" ht="12.75">
      <c r="A15" s="24" t="s">
        <v>30</v>
      </c>
      <c r="B15" s="18"/>
      <c r="C15" s="19">
        <v>-10252994</v>
      </c>
      <c r="D15" s="19">
        <v>-19737550</v>
      </c>
      <c r="E15" s="20">
        <v>-19515261</v>
      </c>
      <c r="F15" s="21">
        <v>-22609000</v>
      </c>
      <c r="G15" s="19">
        <v>-27545907</v>
      </c>
      <c r="H15" s="20">
        <v>-27545907</v>
      </c>
      <c r="I15" s="22">
        <v>-11502271</v>
      </c>
      <c r="J15" s="23">
        <v>-27550000</v>
      </c>
      <c r="K15" s="19">
        <v>-27550000</v>
      </c>
      <c r="L15" s="20">
        <v>-27550000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-13120</v>
      </c>
      <c r="J16" s="23">
        <v>-6583500</v>
      </c>
      <c r="K16" s="19">
        <v>-6500000</v>
      </c>
      <c r="L16" s="20">
        <v>-7000000</v>
      </c>
    </row>
    <row r="17" spans="1:12" ht="12.75">
      <c r="A17" s="25" t="s">
        <v>32</v>
      </c>
      <c r="B17" s="26"/>
      <c r="C17" s="27">
        <f>SUM(C6:C16)</f>
        <v>230519280</v>
      </c>
      <c r="D17" s="27">
        <f aca="true" t="shared" si="0" ref="D17:L17">SUM(D6:D16)</f>
        <v>93263876</v>
      </c>
      <c r="E17" s="28">
        <f t="shared" si="0"/>
        <v>-96643659</v>
      </c>
      <c r="F17" s="29">
        <f t="shared" si="0"/>
        <v>-654079910</v>
      </c>
      <c r="G17" s="27">
        <f t="shared" si="0"/>
        <v>-703543579</v>
      </c>
      <c r="H17" s="30">
        <f t="shared" si="0"/>
        <v>-703543579</v>
      </c>
      <c r="I17" s="29">
        <f t="shared" si="0"/>
        <v>-684400885</v>
      </c>
      <c r="J17" s="31">
        <f t="shared" si="0"/>
        <v>-778016736</v>
      </c>
      <c r="K17" s="27">
        <f t="shared" si="0"/>
        <v>-804375405</v>
      </c>
      <c r="L17" s="28">
        <f t="shared" si="0"/>
        <v>-852921664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-290478720</v>
      </c>
      <c r="D26" s="19">
        <v>-215699946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-290478719</v>
      </c>
      <c r="D27" s="27">
        <f aca="true" t="shared" si="1" ref="D27:L27">SUM(D21:D26)</f>
        <v>-215699946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180778000</v>
      </c>
      <c r="D32" s="19">
        <v>99683000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32510</v>
      </c>
      <c r="F33" s="21">
        <v>-32510</v>
      </c>
      <c r="G33" s="39">
        <v>0</v>
      </c>
      <c r="H33" s="40">
        <v>0</v>
      </c>
      <c r="I33" s="42">
        <v>6608045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-104800951</v>
      </c>
      <c r="D35" s="19">
        <v>-61714873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75977049</v>
      </c>
      <c r="D36" s="27">
        <f aca="true" t="shared" si="2" ref="D36:L36">SUM(D31:D35)</f>
        <v>37968127</v>
      </c>
      <c r="E36" s="28">
        <f t="shared" si="2"/>
        <v>32510</v>
      </c>
      <c r="F36" s="29">
        <f t="shared" si="2"/>
        <v>-32510</v>
      </c>
      <c r="G36" s="27">
        <f t="shared" si="2"/>
        <v>0</v>
      </c>
      <c r="H36" s="28">
        <f t="shared" si="2"/>
        <v>0</v>
      </c>
      <c r="I36" s="30">
        <f t="shared" si="2"/>
        <v>6608045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16017610</v>
      </c>
      <c r="D38" s="33">
        <f aca="true" t="shared" si="3" ref="D38:L38">+D17+D27+D36</f>
        <v>-84467943</v>
      </c>
      <c r="E38" s="34">
        <f t="shared" si="3"/>
        <v>-96611149</v>
      </c>
      <c r="F38" s="35">
        <f t="shared" si="3"/>
        <v>-654112420</v>
      </c>
      <c r="G38" s="33">
        <f t="shared" si="3"/>
        <v>-703543579</v>
      </c>
      <c r="H38" s="34">
        <f t="shared" si="3"/>
        <v>-703543579</v>
      </c>
      <c r="I38" s="36">
        <f t="shared" si="3"/>
        <v>-677792840</v>
      </c>
      <c r="J38" s="37">
        <f t="shared" si="3"/>
        <v>-778016736</v>
      </c>
      <c r="K38" s="33">
        <f t="shared" si="3"/>
        <v>-804375405</v>
      </c>
      <c r="L38" s="34">
        <f t="shared" si="3"/>
        <v>-852921664</v>
      </c>
    </row>
    <row r="39" spans="1:12" ht="12.75">
      <c r="A39" s="24" t="s">
        <v>47</v>
      </c>
      <c r="B39" s="18" t="s">
        <v>48</v>
      </c>
      <c r="C39" s="33">
        <v>162493654</v>
      </c>
      <c r="D39" s="33">
        <v>178511262</v>
      </c>
      <c r="E39" s="34">
        <v>0</v>
      </c>
      <c r="F39" s="35">
        <v>0</v>
      </c>
      <c r="G39" s="33">
        <v>0</v>
      </c>
      <c r="H39" s="34">
        <v>0</v>
      </c>
      <c r="I39" s="36">
        <v>7275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178511264</v>
      </c>
      <c r="D40" s="45">
        <f aca="true" t="shared" si="4" ref="D40:L40">+D38+D39</f>
        <v>94043319</v>
      </c>
      <c r="E40" s="46">
        <f t="shared" si="4"/>
        <v>-96611149</v>
      </c>
      <c r="F40" s="47">
        <f t="shared" si="4"/>
        <v>-654112420</v>
      </c>
      <c r="G40" s="45">
        <f t="shared" si="4"/>
        <v>-703543579</v>
      </c>
      <c r="H40" s="46">
        <f t="shared" si="4"/>
        <v>-703543579</v>
      </c>
      <c r="I40" s="48">
        <f t="shared" si="4"/>
        <v>-677785565</v>
      </c>
      <c r="J40" s="49">
        <f t="shared" si="4"/>
        <v>-778016736</v>
      </c>
      <c r="K40" s="45">
        <f t="shared" si="4"/>
        <v>-804375405</v>
      </c>
      <c r="L40" s="46">
        <f t="shared" si="4"/>
        <v>-852921664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28017726</v>
      </c>
      <c r="D6" s="19">
        <v>28072465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138559256</v>
      </c>
      <c r="D9" s="19">
        <v>120393544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36456000</v>
      </c>
      <c r="D10" s="19">
        <v>44514000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3848570</v>
      </c>
      <c r="D11" s="19">
        <v>3357608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-133205269</v>
      </c>
      <c r="D14" s="19">
        <v>-137483508</v>
      </c>
      <c r="E14" s="20">
        <v>-15144210</v>
      </c>
      <c r="F14" s="21">
        <v>-157789879</v>
      </c>
      <c r="G14" s="19">
        <v>-159513988</v>
      </c>
      <c r="H14" s="20">
        <v>-159513988</v>
      </c>
      <c r="I14" s="22">
        <v>-156175852</v>
      </c>
      <c r="J14" s="23">
        <v>-155884167</v>
      </c>
      <c r="K14" s="19">
        <v>-161625949</v>
      </c>
      <c r="L14" s="20">
        <v>-170353442</v>
      </c>
    </row>
    <row r="15" spans="1:12" ht="12.75">
      <c r="A15" s="24" t="s">
        <v>30</v>
      </c>
      <c r="B15" s="18"/>
      <c r="C15" s="19">
        <v>-1347178</v>
      </c>
      <c r="D15" s="19">
        <v>-1034235</v>
      </c>
      <c r="E15" s="20">
        <v>-728193</v>
      </c>
      <c r="F15" s="21">
        <v>-1900000</v>
      </c>
      <c r="G15" s="19">
        <v>-1928728</v>
      </c>
      <c r="H15" s="20">
        <v>-1928728</v>
      </c>
      <c r="I15" s="22">
        <v>-2018488</v>
      </c>
      <c r="J15" s="23">
        <v>-1690534</v>
      </c>
      <c r="K15" s="19">
        <v>-1276728</v>
      </c>
      <c r="L15" s="20">
        <v>-850984</v>
      </c>
    </row>
    <row r="16" spans="1:12" ht="12.75">
      <c r="A16" s="24" t="s">
        <v>31</v>
      </c>
      <c r="B16" s="18" t="s">
        <v>24</v>
      </c>
      <c r="C16" s="19">
        <v>0</v>
      </c>
      <c r="D16" s="19">
        <v>-2007699</v>
      </c>
      <c r="E16" s="20">
        <v>6593</v>
      </c>
      <c r="F16" s="21">
        <v>-120000</v>
      </c>
      <c r="G16" s="19">
        <v>-100000</v>
      </c>
      <c r="H16" s="20">
        <v>-100000</v>
      </c>
      <c r="I16" s="22">
        <v>-90360</v>
      </c>
      <c r="J16" s="23">
        <v>-92000</v>
      </c>
      <c r="K16" s="19">
        <v>-96968</v>
      </c>
      <c r="L16" s="20">
        <v>-102204</v>
      </c>
    </row>
    <row r="17" spans="1:12" ht="12.75">
      <c r="A17" s="25" t="s">
        <v>32</v>
      </c>
      <c r="B17" s="26"/>
      <c r="C17" s="27">
        <f>SUM(C6:C16)</f>
        <v>72329105</v>
      </c>
      <c r="D17" s="27">
        <f aca="true" t="shared" si="0" ref="D17:L17">SUM(D6:D16)</f>
        <v>55812175</v>
      </c>
      <c r="E17" s="28">
        <f t="shared" si="0"/>
        <v>-15865810</v>
      </c>
      <c r="F17" s="29">
        <f t="shared" si="0"/>
        <v>-159809879</v>
      </c>
      <c r="G17" s="27">
        <f t="shared" si="0"/>
        <v>-161542716</v>
      </c>
      <c r="H17" s="30">
        <f t="shared" si="0"/>
        <v>-161542716</v>
      </c>
      <c r="I17" s="29">
        <f t="shared" si="0"/>
        <v>-158284700</v>
      </c>
      <c r="J17" s="31">
        <f t="shared" si="0"/>
        <v>-157666701</v>
      </c>
      <c r="K17" s="27">
        <f t="shared" si="0"/>
        <v>-162999645</v>
      </c>
      <c r="L17" s="28">
        <f t="shared" si="0"/>
        <v>-171306630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527142</v>
      </c>
      <c r="D21" s="19">
        <v>479381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-1666667</v>
      </c>
      <c r="J23" s="41">
        <v>-694444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-72882661</v>
      </c>
      <c r="D26" s="19">
        <v>-62495464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-72355519</v>
      </c>
      <c r="D27" s="27">
        <f aca="true" t="shared" si="1" ref="D27:L27">SUM(D21:D26)</f>
        <v>-62016083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-1666667</v>
      </c>
      <c r="J27" s="31">
        <f t="shared" si="1"/>
        <v>-694444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-8478</v>
      </c>
      <c r="F33" s="21">
        <v>8478</v>
      </c>
      <c r="G33" s="39">
        <v>0</v>
      </c>
      <c r="H33" s="40">
        <v>0</v>
      </c>
      <c r="I33" s="42">
        <v>10200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-3769726</v>
      </c>
      <c r="D35" s="19">
        <v>-3851161</v>
      </c>
      <c r="E35" s="20">
        <v>0</v>
      </c>
      <c r="F35" s="21">
        <v>0</v>
      </c>
      <c r="G35" s="19">
        <v>-5920000</v>
      </c>
      <c r="H35" s="20">
        <v>-5920000</v>
      </c>
      <c r="I35" s="22">
        <v>1</v>
      </c>
      <c r="J35" s="23">
        <v>-5914899</v>
      </c>
      <c r="K35" s="19">
        <v>-5914899</v>
      </c>
      <c r="L35" s="20">
        <v>-1476992</v>
      </c>
    </row>
    <row r="36" spans="1:12" ht="12.75">
      <c r="A36" s="25" t="s">
        <v>45</v>
      </c>
      <c r="B36" s="26"/>
      <c r="C36" s="27">
        <f>SUM(C31:C35)</f>
        <v>-3769726</v>
      </c>
      <c r="D36" s="27">
        <f aca="true" t="shared" si="2" ref="D36:L36">SUM(D31:D35)</f>
        <v>-3851161</v>
      </c>
      <c r="E36" s="28">
        <f t="shared" si="2"/>
        <v>-8478</v>
      </c>
      <c r="F36" s="29">
        <f t="shared" si="2"/>
        <v>8478</v>
      </c>
      <c r="G36" s="27">
        <f t="shared" si="2"/>
        <v>-5920000</v>
      </c>
      <c r="H36" s="28">
        <f t="shared" si="2"/>
        <v>-5920000</v>
      </c>
      <c r="I36" s="30">
        <f t="shared" si="2"/>
        <v>10201</v>
      </c>
      <c r="J36" s="31">
        <f t="shared" si="2"/>
        <v>-5914899</v>
      </c>
      <c r="K36" s="27">
        <f t="shared" si="2"/>
        <v>-5914899</v>
      </c>
      <c r="L36" s="28">
        <f t="shared" si="2"/>
        <v>-1476992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-3796140</v>
      </c>
      <c r="D38" s="33">
        <f aca="true" t="shared" si="3" ref="D38:L38">+D17+D27+D36</f>
        <v>-10055069</v>
      </c>
      <c r="E38" s="34">
        <f t="shared" si="3"/>
        <v>-15874288</v>
      </c>
      <c r="F38" s="35">
        <f t="shared" si="3"/>
        <v>-159801401</v>
      </c>
      <c r="G38" s="33">
        <f t="shared" si="3"/>
        <v>-167462716</v>
      </c>
      <c r="H38" s="34">
        <f t="shared" si="3"/>
        <v>-167462716</v>
      </c>
      <c r="I38" s="36">
        <f t="shared" si="3"/>
        <v>-159941166</v>
      </c>
      <c r="J38" s="37">
        <f t="shared" si="3"/>
        <v>-164276044</v>
      </c>
      <c r="K38" s="33">
        <f t="shared" si="3"/>
        <v>-168914544</v>
      </c>
      <c r="L38" s="34">
        <f t="shared" si="3"/>
        <v>-172783622</v>
      </c>
    </row>
    <row r="39" spans="1:12" ht="12.75">
      <c r="A39" s="24" t="s">
        <v>47</v>
      </c>
      <c r="B39" s="18" t="s">
        <v>48</v>
      </c>
      <c r="C39" s="33">
        <v>45227296</v>
      </c>
      <c r="D39" s="33">
        <v>41431156</v>
      </c>
      <c r="E39" s="34">
        <v>0</v>
      </c>
      <c r="F39" s="35">
        <v>0</v>
      </c>
      <c r="G39" s="33">
        <v>22368000</v>
      </c>
      <c r="H39" s="34">
        <v>22368000</v>
      </c>
      <c r="I39" s="36">
        <v>0</v>
      </c>
      <c r="J39" s="37">
        <v>1105685</v>
      </c>
      <c r="K39" s="33">
        <v>2935001</v>
      </c>
      <c r="L39" s="34">
        <v>9765533</v>
      </c>
    </row>
    <row r="40" spans="1:12" ht="12.75">
      <c r="A40" s="43" t="s">
        <v>49</v>
      </c>
      <c r="B40" s="44" t="s">
        <v>48</v>
      </c>
      <c r="C40" s="45">
        <f>+C38+C39</f>
        <v>41431156</v>
      </c>
      <c r="D40" s="45">
        <f aca="true" t="shared" si="4" ref="D40:L40">+D38+D39</f>
        <v>31376087</v>
      </c>
      <c r="E40" s="46">
        <f t="shared" si="4"/>
        <v>-15874288</v>
      </c>
      <c r="F40" s="47">
        <f t="shared" si="4"/>
        <v>-159801401</v>
      </c>
      <c r="G40" s="45">
        <f t="shared" si="4"/>
        <v>-145094716</v>
      </c>
      <c r="H40" s="46">
        <f t="shared" si="4"/>
        <v>-145094716</v>
      </c>
      <c r="I40" s="48">
        <f t="shared" si="4"/>
        <v>-159941166</v>
      </c>
      <c r="J40" s="49">
        <f t="shared" si="4"/>
        <v>-163170359</v>
      </c>
      <c r="K40" s="45">
        <f t="shared" si="4"/>
        <v>-165979543</v>
      </c>
      <c r="L40" s="46">
        <f t="shared" si="4"/>
        <v>-163018089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83997978</v>
      </c>
      <c r="E6" s="20">
        <v>50998492</v>
      </c>
      <c r="F6" s="21">
        <v>127366140</v>
      </c>
      <c r="G6" s="19">
        <v>127366140</v>
      </c>
      <c r="H6" s="20">
        <v>127366140</v>
      </c>
      <c r="I6" s="22">
        <v>55718051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200998861</v>
      </c>
      <c r="E7" s="20">
        <v>222201084</v>
      </c>
      <c r="F7" s="21">
        <v>245260284</v>
      </c>
      <c r="G7" s="19">
        <v>245260284</v>
      </c>
      <c r="H7" s="20">
        <v>245260284</v>
      </c>
      <c r="I7" s="22">
        <v>239122922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13473054</v>
      </c>
      <c r="E8" s="20">
        <v>7026946</v>
      </c>
      <c r="F8" s="21">
        <v>8665344</v>
      </c>
      <c r="G8" s="19">
        <v>8665344</v>
      </c>
      <c r="H8" s="20">
        <v>8665344</v>
      </c>
      <c r="I8" s="22">
        <v>23492113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0</v>
      </c>
      <c r="D9" s="19">
        <v>118465241</v>
      </c>
      <c r="E9" s="20">
        <v>156999000</v>
      </c>
      <c r="F9" s="21">
        <v>161963988</v>
      </c>
      <c r="G9" s="19">
        <v>169005988</v>
      </c>
      <c r="H9" s="20">
        <v>169005988</v>
      </c>
      <c r="I9" s="22">
        <v>308961253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45065819</v>
      </c>
      <c r="E10" s="20">
        <v>54724841</v>
      </c>
      <c r="F10" s="21">
        <v>50948988</v>
      </c>
      <c r="G10" s="19">
        <v>50948988</v>
      </c>
      <c r="H10" s="20">
        <v>50948988</v>
      </c>
      <c r="I10" s="22">
        <v>52449000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716369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-444895892</v>
      </c>
      <c r="E14" s="20">
        <v>-474261989</v>
      </c>
      <c r="F14" s="21">
        <v>-450934272</v>
      </c>
      <c r="G14" s="19">
        <v>-461807429</v>
      </c>
      <c r="H14" s="20">
        <v>-461807429</v>
      </c>
      <c r="I14" s="22">
        <v>-449600187</v>
      </c>
      <c r="J14" s="23">
        <v>-539283252</v>
      </c>
      <c r="K14" s="19">
        <v>-566664031</v>
      </c>
      <c r="L14" s="20">
        <v>-566664031</v>
      </c>
    </row>
    <row r="15" spans="1:12" ht="12.75">
      <c r="A15" s="24" t="s">
        <v>30</v>
      </c>
      <c r="B15" s="18"/>
      <c r="C15" s="19">
        <v>0</v>
      </c>
      <c r="D15" s="19">
        <v>-4780140</v>
      </c>
      <c r="E15" s="20">
        <v>-4212008</v>
      </c>
      <c r="F15" s="21">
        <v>-1093512</v>
      </c>
      <c r="G15" s="19">
        <v>-7793512</v>
      </c>
      <c r="H15" s="20">
        <v>-7793512</v>
      </c>
      <c r="I15" s="22">
        <v>-5331203</v>
      </c>
      <c r="J15" s="23">
        <v>-8757408</v>
      </c>
      <c r="K15" s="19">
        <v>-8909097</v>
      </c>
      <c r="L15" s="20">
        <v>-8909097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13041290</v>
      </c>
      <c r="E17" s="28">
        <f t="shared" si="0"/>
        <v>13476366</v>
      </c>
      <c r="F17" s="29">
        <f t="shared" si="0"/>
        <v>142176960</v>
      </c>
      <c r="G17" s="27">
        <f t="shared" si="0"/>
        <v>131645803</v>
      </c>
      <c r="H17" s="30">
        <f t="shared" si="0"/>
        <v>131645803</v>
      </c>
      <c r="I17" s="29">
        <f t="shared" si="0"/>
        <v>224811949</v>
      </c>
      <c r="J17" s="31">
        <f t="shared" si="0"/>
        <v>-548040660</v>
      </c>
      <c r="K17" s="27">
        <f t="shared" si="0"/>
        <v>-575573128</v>
      </c>
      <c r="L17" s="28">
        <f t="shared" si="0"/>
        <v>-575573128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-52615419</v>
      </c>
      <c r="E26" s="20">
        <v>-46566288</v>
      </c>
      <c r="F26" s="21">
        <v>0</v>
      </c>
      <c r="G26" s="19">
        <v>-59943646</v>
      </c>
      <c r="H26" s="20">
        <v>-59943646</v>
      </c>
      <c r="I26" s="22">
        <v>-67098163</v>
      </c>
      <c r="J26" s="23">
        <v>-37661004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-52615419</v>
      </c>
      <c r="E27" s="28">
        <f t="shared" si="1"/>
        <v>-46566288</v>
      </c>
      <c r="F27" s="29">
        <f t="shared" si="1"/>
        <v>0</v>
      </c>
      <c r="G27" s="27">
        <f t="shared" si="1"/>
        <v>-59943646</v>
      </c>
      <c r="H27" s="28">
        <f t="shared" si="1"/>
        <v>-59943646</v>
      </c>
      <c r="I27" s="30">
        <f t="shared" si="1"/>
        <v>-67098163</v>
      </c>
      <c r="J27" s="31">
        <f t="shared" si="1"/>
        <v>-37661004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4794618</v>
      </c>
      <c r="F33" s="21">
        <v>-4794618</v>
      </c>
      <c r="G33" s="39">
        <v>0</v>
      </c>
      <c r="H33" s="40">
        <v>0</v>
      </c>
      <c r="I33" s="42">
        <v>4903687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806829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806829</v>
      </c>
      <c r="E36" s="28">
        <f t="shared" si="2"/>
        <v>4794618</v>
      </c>
      <c r="F36" s="29">
        <f t="shared" si="2"/>
        <v>-4794618</v>
      </c>
      <c r="G36" s="27">
        <f t="shared" si="2"/>
        <v>0</v>
      </c>
      <c r="H36" s="28">
        <f t="shared" si="2"/>
        <v>0</v>
      </c>
      <c r="I36" s="30">
        <f t="shared" si="2"/>
        <v>4903687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-38767300</v>
      </c>
      <c r="E38" s="34">
        <f t="shared" si="3"/>
        <v>-28295304</v>
      </c>
      <c r="F38" s="35">
        <f t="shared" si="3"/>
        <v>137382342</v>
      </c>
      <c r="G38" s="33">
        <f t="shared" si="3"/>
        <v>71702157</v>
      </c>
      <c r="H38" s="34">
        <f t="shared" si="3"/>
        <v>71702157</v>
      </c>
      <c r="I38" s="36">
        <f t="shared" si="3"/>
        <v>162617473</v>
      </c>
      <c r="J38" s="37">
        <f t="shared" si="3"/>
        <v>-585701664</v>
      </c>
      <c r="K38" s="33">
        <f t="shared" si="3"/>
        <v>-575573128</v>
      </c>
      <c r="L38" s="34">
        <f t="shared" si="3"/>
        <v>-575573128</v>
      </c>
    </row>
    <row r="39" spans="1:12" ht="12.75">
      <c r="A39" s="24" t="s">
        <v>47</v>
      </c>
      <c r="B39" s="18" t="s">
        <v>48</v>
      </c>
      <c r="C39" s="33">
        <v>0</v>
      </c>
      <c r="D39" s="33">
        <v>22070406</v>
      </c>
      <c r="E39" s="34">
        <v>-189135300</v>
      </c>
      <c r="F39" s="35">
        <v>0</v>
      </c>
      <c r="G39" s="33">
        <v>0</v>
      </c>
      <c r="H39" s="34">
        <v>0</v>
      </c>
      <c r="I39" s="36">
        <v>2805973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-16696894</v>
      </c>
      <c r="E40" s="46">
        <f t="shared" si="4"/>
        <v>-217430604</v>
      </c>
      <c r="F40" s="47">
        <f t="shared" si="4"/>
        <v>137382342</v>
      </c>
      <c r="G40" s="45">
        <f t="shared" si="4"/>
        <v>71702157</v>
      </c>
      <c r="H40" s="46">
        <f t="shared" si="4"/>
        <v>71702157</v>
      </c>
      <c r="I40" s="48">
        <f t="shared" si="4"/>
        <v>165423446</v>
      </c>
      <c r="J40" s="49">
        <f t="shared" si="4"/>
        <v>-585701664</v>
      </c>
      <c r="K40" s="45">
        <f t="shared" si="4"/>
        <v>-575573128</v>
      </c>
      <c r="L40" s="46">
        <f t="shared" si="4"/>
        <v>-575573128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121762227</v>
      </c>
      <c r="E6" s="20">
        <v>119951826</v>
      </c>
      <c r="F6" s="21">
        <v>283667256</v>
      </c>
      <c r="G6" s="19">
        <v>272917033</v>
      </c>
      <c r="H6" s="20">
        <v>272917033</v>
      </c>
      <c r="I6" s="22">
        <v>141051590</v>
      </c>
      <c r="J6" s="23">
        <v>139328100</v>
      </c>
      <c r="K6" s="19">
        <v>146851848</v>
      </c>
      <c r="L6" s="20">
        <v>154781940</v>
      </c>
    </row>
    <row r="7" spans="1:12" ht="12.75">
      <c r="A7" s="24" t="s">
        <v>21</v>
      </c>
      <c r="B7" s="18"/>
      <c r="C7" s="19">
        <v>0</v>
      </c>
      <c r="D7" s="19">
        <v>280551764</v>
      </c>
      <c r="E7" s="20">
        <v>376346439</v>
      </c>
      <c r="F7" s="21">
        <v>399422868</v>
      </c>
      <c r="G7" s="19">
        <v>417290636</v>
      </c>
      <c r="H7" s="20">
        <v>417290636</v>
      </c>
      <c r="I7" s="22">
        <v>542193244</v>
      </c>
      <c r="J7" s="23">
        <v>443857824</v>
      </c>
      <c r="K7" s="19">
        <v>478963080</v>
      </c>
      <c r="L7" s="20">
        <v>504914520</v>
      </c>
    </row>
    <row r="8" spans="1:12" ht="12.75">
      <c r="A8" s="24" t="s">
        <v>22</v>
      </c>
      <c r="B8" s="18"/>
      <c r="C8" s="19">
        <v>0</v>
      </c>
      <c r="D8" s="19">
        <v>6398831</v>
      </c>
      <c r="E8" s="20">
        <v>15752583</v>
      </c>
      <c r="F8" s="21">
        <v>20770740</v>
      </c>
      <c r="G8" s="19">
        <v>21095297</v>
      </c>
      <c r="H8" s="20">
        <v>21095297</v>
      </c>
      <c r="I8" s="22">
        <v>17601255</v>
      </c>
      <c r="J8" s="23">
        <v>10906344</v>
      </c>
      <c r="K8" s="19">
        <v>11495304</v>
      </c>
      <c r="L8" s="20">
        <v>12116040</v>
      </c>
    </row>
    <row r="9" spans="1:12" ht="12.75">
      <c r="A9" s="24" t="s">
        <v>23</v>
      </c>
      <c r="B9" s="18" t="s">
        <v>24</v>
      </c>
      <c r="C9" s="19">
        <v>0</v>
      </c>
      <c r="D9" s="19">
        <v>227185072</v>
      </c>
      <c r="E9" s="20">
        <v>154634677</v>
      </c>
      <c r="F9" s="21">
        <v>200502360</v>
      </c>
      <c r="G9" s="19">
        <v>199898185</v>
      </c>
      <c r="H9" s="20">
        <v>199898185</v>
      </c>
      <c r="I9" s="22">
        <v>302471980</v>
      </c>
      <c r="J9" s="23">
        <v>206954184</v>
      </c>
      <c r="K9" s="19">
        <v>219741444</v>
      </c>
      <c r="L9" s="20">
        <v>235941648</v>
      </c>
    </row>
    <row r="10" spans="1:12" ht="12.75">
      <c r="A10" s="24" t="s">
        <v>25</v>
      </c>
      <c r="B10" s="18" t="s">
        <v>24</v>
      </c>
      <c r="C10" s="19">
        <v>0</v>
      </c>
      <c r="D10" s="19">
        <v>81858848</v>
      </c>
      <c r="E10" s="20">
        <v>52749000</v>
      </c>
      <c r="F10" s="21">
        <v>13500000</v>
      </c>
      <c r="G10" s="19">
        <v>855000</v>
      </c>
      <c r="H10" s="20">
        <v>855000</v>
      </c>
      <c r="I10" s="22">
        <v>84544000</v>
      </c>
      <c r="J10" s="23">
        <v>70976016</v>
      </c>
      <c r="K10" s="19">
        <v>74909004</v>
      </c>
      <c r="L10" s="20">
        <v>79926012</v>
      </c>
    </row>
    <row r="11" spans="1:12" ht="12.75">
      <c r="A11" s="24" t="s">
        <v>26</v>
      </c>
      <c r="B11" s="18"/>
      <c r="C11" s="19">
        <v>0</v>
      </c>
      <c r="D11" s="19">
        <v>15029028</v>
      </c>
      <c r="E11" s="20">
        <v>1401570</v>
      </c>
      <c r="F11" s="21">
        <v>12581508</v>
      </c>
      <c r="G11" s="19">
        <v>12257887</v>
      </c>
      <c r="H11" s="20">
        <v>12257887</v>
      </c>
      <c r="I11" s="22">
        <v>1473488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-516109221</v>
      </c>
      <c r="E14" s="20">
        <v>-664767286</v>
      </c>
      <c r="F14" s="21">
        <v>-742089912</v>
      </c>
      <c r="G14" s="19">
        <v>-805166601</v>
      </c>
      <c r="H14" s="20">
        <v>-805166601</v>
      </c>
      <c r="I14" s="22">
        <v>-743674288</v>
      </c>
      <c r="J14" s="23">
        <v>-819972203</v>
      </c>
      <c r="K14" s="19">
        <v>-875178144</v>
      </c>
      <c r="L14" s="20">
        <v>-926494761</v>
      </c>
    </row>
    <row r="15" spans="1:12" ht="12.75">
      <c r="A15" s="24" t="s">
        <v>30</v>
      </c>
      <c r="B15" s="18"/>
      <c r="C15" s="19">
        <v>0</v>
      </c>
      <c r="D15" s="19">
        <v>-499466</v>
      </c>
      <c r="E15" s="20">
        <v>-617392</v>
      </c>
      <c r="F15" s="21">
        <v>-580007</v>
      </c>
      <c r="G15" s="19">
        <v>-474359</v>
      </c>
      <c r="H15" s="20">
        <v>-474359</v>
      </c>
      <c r="I15" s="22">
        <v>-478543</v>
      </c>
      <c r="J15" s="23">
        <v>-430356</v>
      </c>
      <c r="K15" s="19">
        <v>-380340</v>
      </c>
      <c r="L15" s="20">
        <v>-327288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-9121990</v>
      </c>
      <c r="F16" s="21">
        <v>-8965340</v>
      </c>
      <c r="G16" s="19">
        <v>-8488640</v>
      </c>
      <c r="H16" s="20">
        <v>-8488640</v>
      </c>
      <c r="I16" s="22">
        <v>-8221787</v>
      </c>
      <c r="J16" s="23">
        <v>-8964000</v>
      </c>
      <c r="K16" s="19">
        <v>-9448056</v>
      </c>
      <c r="L16" s="20">
        <v>-9958260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216177083</v>
      </c>
      <c r="E17" s="28">
        <f t="shared" si="0"/>
        <v>46329427</v>
      </c>
      <c r="F17" s="29">
        <f t="shared" si="0"/>
        <v>178809473</v>
      </c>
      <c r="G17" s="27">
        <f t="shared" si="0"/>
        <v>110184438</v>
      </c>
      <c r="H17" s="30">
        <f t="shared" si="0"/>
        <v>110184438</v>
      </c>
      <c r="I17" s="29">
        <f t="shared" si="0"/>
        <v>336960939</v>
      </c>
      <c r="J17" s="31">
        <f t="shared" si="0"/>
        <v>42655909</v>
      </c>
      <c r="K17" s="27">
        <f t="shared" si="0"/>
        <v>46954140</v>
      </c>
      <c r="L17" s="28">
        <f t="shared" si="0"/>
        <v>50899851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802632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-186330296</v>
      </c>
      <c r="E26" s="20">
        <v>-73231772</v>
      </c>
      <c r="F26" s="21">
        <v>-127846836</v>
      </c>
      <c r="G26" s="19">
        <v>-110154602</v>
      </c>
      <c r="H26" s="20">
        <v>-110154602</v>
      </c>
      <c r="I26" s="22">
        <v>-84669393</v>
      </c>
      <c r="J26" s="23">
        <v>-89083044</v>
      </c>
      <c r="K26" s="19">
        <v>-85209000</v>
      </c>
      <c r="L26" s="20">
        <v>-80426000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-185527664</v>
      </c>
      <c r="E27" s="28">
        <f t="shared" si="1"/>
        <v>-73231772</v>
      </c>
      <c r="F27" s="29">
        <f t="shared" si="1"/>
        <v>-127846836</v>
      </c>
      <c r="G27" s="27">
        <f t="shared" si="1"/>
        <v>-110154602</v>
      </c>
      <c r="H27" s="28">
        <f t="shared" si="1"/>
        <v>-110154602</v>
      </c>
      <c r="I27" s="30">
        <f t="shared" si="1"/>
        <v>-84669393</v>
      </c>
      <c r="J27" s="31">
        <f t="shared" si="1"/>
        <v>-89083044</v>
      </c>
      <c r="K27" s="27">
        <f t="shared" si="1"/>
        <v>-85209000</v>
      </c>
      <c r="L27" s="28">
        <f t="shared" si="1"/>
        <v>-80426000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17911406</v>
      </c>
      <c r="F33" s="21">
        <v>-17911406</v>
      </c>
      <c r="G33" s="39">
        <v>0</v>
      </c>
      <c r="H33" s="40">
        <v>0</v>
      </c>
      <c r="I33" s="42">
        <v>22280092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-453646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-453646</v>
      </c>
      <c r="E36" s="28">
        <f t="shared" si="2"/>
        <v>17911406</v>
      </c>
      <c r="F36" s="29">
        <f t="shared" si="2"/>
        <v>-17911406</v>
      </c>
      <c r="G36" s="27">
        <f t="shared" si="2"/>
        <v>0</v>
      </c>
      <c r="H36" s="28">
        <f t="shared" si="2"/>
        <v>0</v>
      </c>
      <c r="I36" s="30">
        <f t="shared" si="2"/>
        <v>22280092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30195773</v>
      </c>
      <c r="E38" s="34">
        <f t="shared" si="3"/>
        <v>-8990939</v>
      </c>
      <c r="F38" s="35">
        <f t="shared" si="3"/>
        <v>33051231</v>
      </c>
      <c r="G38" s="33">
        <f t="shared" si="3"/>
        <v>29836</v>
      </c>
      <c r="H38" s="34">
        <f t="shared" si="3"/>
        <v>29836</v>
      </c>
      <c r="I38" s="36">
        <f t="shared" si="3"/>
        <v>274571638</v>
      </c>
      <c r="J38" s="37">
        <f t="shared" si="3"/>
        <v>-46427135</v>
      </c>
      <c r="K38" s="33">
        <f t="shared" si="3"/>
        <v>-38254860</v>
      </c>
      <c r="L38" s="34">
        <f t="shared" si="3"/>
        <v>-29526149</v>
      </c>
    </row>
    <row r="39" spans="1:12" ht="12.75">
      <c r="A39" s="24" t="s">
        <v>47</v>
      </c>
      <c r="B39" s="18" t="s">
        <v>48</v>
      </c>
      <c r="C39" s="33">
        <v>0</v>
      </c>
      <c r="D39" s="33">
        <v>233617350</v>
      </c>
      <c r="E39" s="34">
        <v>262205859</v>
      </c>
      <c r="F39" s="35">
        <v>0</v>
      </c>
      <c r="G39" s="33">
        <v>0</v>
      </c>
      <c r="H39" s="34">
        <v>0</v>
      </c>
      <c r="I39" s="36">
        <v>274265928</v>
      </c>
      <c r="J39" s="37">
        <v>402600</v>
      </c>
      <c r="K39" s="33">
        <v>424332</v>
      </c>
      <c r="L39" s="34">
        <v>447252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263813123</v>
      </c>
      <c r="E40" s="46">
        <f t="shared" si="4"/>
        <v>253214920</v>
      </c>
      <c r="F40" s="47">
        <f t="shared" si="4"/>
        <v>33051231</v>
      </c>
      <c r="G40" s="45">
        <f t="shared" si="4"/>
        <v>29836</v>
      </c>
      <c r="H40" s="46">
        <f t="shared" si="4"/>
        <v>29836</v>
      </c>
      <c r="I40" s="48">
        <f t="shared" si="4"/>
        <v>548837566</v>
      </c>
      <c r="J40" s="49">
        <f t="shared" si="4"/>
        <v>-46024535</v>
      </c>
      <c r="K40" s="45">
        <f t="shared" si="4"/>
        <v>-37830528</v>
      </c>
      <c r="L40" s="46">
        <f t="shared" si="4"/>
        <v>-29078897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168422790</v>
      </c>
      <c r="D7" s="19">
        <v>81362001</v>
      </c>
      <c r="E7" s="20">
        <v>102244710</v>
      </c>
      <c r="F7" s="21">
        <v>291664841</v>
      </c>
      <c r="G7" s="19">
        <v>295664841</v>
      </c>
      <c r="H7" s="20">
        <v>295664841</v>
      </c>
      <c r="I7" s="22">
        <v>126410297</v>
      </c>
      <c r="J7" s="23">
        <v>262991000</v>
      </c>
      <c r="K7" s="19">
        <v>277192514</v>
      </c>
      <c r="L7" s="20">
        <v>292160908</v>
      </c>
    </row>
    <row r="8" spans="1:12" ht="12.75">
      <c r="A8" s="24" t="s">
        <v>22</v>
      </c>
      <c r="B8" s="18"/>
      <c r="C8" s="19">
        <v>0</v>
      </c>
      <c r="D8" s="19">
        <v>1727253</v>
      </c>
      <c r="E8" s="20">
        <v>4524353</v>
      </c>
      <c r="F8" s="21">
        <v>54603926</v>
      </c>
      <c r="G8" s="19">
        <v>53954146</v>
      </c>
      <c r="H8" s="20">
        <v>53954146</v>
      </c>
      <c r="I8" s="22">
        <v>3265464</v>
      </c>
      <c r="J8" s="23">
        <v>70713738</v>
      </c>
      <c r="K8" s="19">
        <v>74534271</v>
      </c>
      <c r="L8" s="20">
        <v>78559121</v>
      </c>
    </row>
    <row r="9" spans="1:12" ht="12.75">
      <c r="A9" s="24" t="s">
        <v>23</v>
      </c>
      <c r="B9" s="18" t="s">
        <v>24</v>
      </c>
      <c r="C9" s="19">
        <v>322989343</v>
      </c>
      <c r="D9" s="19">
        <v>347535111</v>
      </c>
      <c r="E9" s="20">
        <v>314772403</v>
      </c>
      <c r="F9" s="21">
        <v>402584977</v>
      </c>
      <c r="G9" s="19">
        <v>404533377</v>
      </c>
      <c r="H9" s="20">
        <v>404533377</v>
      </c>
      <c r="I9" s="22">
        <v>456336213</v>
      </c>
      <c r="J9" s="23">
        <v>440923397</v>
      </c>
      <c r="K9" s="19">
        <v>475824418</v>
      </c>
      <c r="L9" s="20">
        <v>514067441</v>
      </c>
    </row>
    <row r="10" spans="1:12" ht="12.75">
      <c r="A10" s="24" t="s">
        <v>25</v>
      </c>
      <c r="B10" s="18" t="s">
        <v>24</v>
      </c>
      <c r="C10" s="19">
        <v>245341913</v>
      </c>
      <c r="D10" s="19">
        <v>327640193</v>
      </c>
      <c r="E10" s="20">
        <v>144304000</v>
      </c>
      <c r="F10" s="21">
        <v>0</v>
      </c>
      <c r="G10" s="19">
        <v>0</v>
      </c>
      <c r="H10" s="20">
        <v>0</v>
      </c>
      <c r="I10" s="22">
        <v>289526000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11991453</v>
      </c>
      <c r="D11" s="19">
        <v>7189148</v>
      </c>
      <c r="E11" s="20">
        <v>810696</v>
      </c>
      <c r="F11" s="21">
        <v>0</v>
      </c>
      <c r="G11" s="19">
        <v>0</v>
      </c>
      <c r="H11" s="20">
        <v>0</v>
      </c>
      <c r="I11" s="22">
        <v>138082</v>
      </c>
      <c r="J11" s="23">
        <v>-6283389</v>
      </c>
      <c r="K11" s="19">
        <v>6622692</v>
      </c>
      <c r="L11" s="20">
        <v>6980317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-614766647</v>
      </c>
      <c r="D14" s="19">
        <v>-535858915</v>
      </c>
      <c r="E14" s="20">
        <v>-490845456</v>
      </c>
      <c r="F14" s="21">
        <v>-495688921</v>
      </c>
      <c r="G14" s="19">
        <v>-528897494</v>
      </c>
      <c r="H14" s="20">
        <v>-528897494</v>
      </c>
      <c r="I14" s="22">
        <v>-504028286</v>
      </c>
      <c r="J14" s="23">
        <v>-450582950</v>
      </c>
      <c r="K14" s="19">
        <v>-478170082</v>
      </c>
      <c r="L14" s="20">
        <v>-503960348</v>
      </c>
    </row>
    <row r="15" spans="1:12" ht="12.75">
      <c r="A15" s="24" t="s">
        <v>30</v>
      </c>
      <c r="B15" s="18"/>
      <c r="C15" s="19">
        <v>-1125317</v>
      </c>
      <c r="D15" s="19">
        <v>-2554911</v>
      </c>
      <c r="E15" s="20">
        <v>-2788880</v>
      </c>
      <c r="F15" s="21">
        <v>-231444</v>
      </c>
      <c r="G15" s="19">
        <v>-219177</v>
      </c>
      <c r="H15" s="20">
        <v>-219177</v>
      </c>
      <c r="I15" s="22">
        <v>-4547435</v>
      </c>
      <c r="J15" s="23">
        <v>-230575</v>
      </c>
      <c r="K15" s="19">
        <v>-243026</v>
      </c>
      <c r="L15" s="20">
        <v>-256149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132853535</v>
      </c>
      <c r="D17" s="27">
        <f aca="true" t="shared" si="0" ref="D17:L17">SUM(D6:D16)</f>
        <v>227039880</v>
      </c>
      <c r="E17" s="28">
        <f t="shared" si="0"/>
        <v>73021826</v>
      </c>
      <c r="F17" s="29">
        <f t="shared" si="0"/>
        <v>252933379</v>
      </c>
      <c r="G17" s="27">
        <f t="shared" si="0"/>
        <v>225035693</v>
      </c>
      <c r="H17" s="30">
        <f t="shared" si="0"/>
        <v>225035693</v>
      </c>
      <c r="I17" s="29">
        <f t="shared" si="0"/>
        <v>367100335</v>
      </c>
      <c r="J17" s="31">
        <f t="shared" si="0"/>
        <v>317531221</v>
      </c>
      <c r="K17" s="27">
        <f t="shared" si="0"/>
        <v>355760787</v>
      </c>
      <c r="L17" s="28">
        <f t="shared" si="0"/>
        <v>387551290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43543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-251028515</v>
      </c>
      <c r="D26" s="19">
        <v>-259208562</v>
      </c>
      <c r="E26" s="20">
        <v>-300980189</v>
      </c>
      <c r="F26" s="21">
        <v>-407831000</v>
      </c>
      <c r="G26" s="19">
        <v>-308939537</v>
      </c>
      <c r="H26" s="20">
        <v>-308939537</v>
      </c>
      <c r="I26" s="22">
        <v>-214659491</v>
      </c>
      <c r="J26" s="23">
        <v>-291960000</v>
      </c>
      <c r="K26" s="19">
        <v>-506062160</v>
      </c>
      <c r="L26" s="20">
        <v>-772391412</v>
      </c>
    </row>
    <row r="27" spans="1:12" ht="12.75">
      <c r="A27" s="25" t="s">
        <v>39</v>
      </c>
      <c r="B27" s="26"/>
      <c r="C27" s="27">
        <f>SUM(C21:C26)</f>
        <v>-250984972</v>
      </c>
      <c r="D27" s="27">
        <f aca="true" t="shared" si="1" ref="D27:L27">SUM(D21:D26)</f>
        <v>-259208562</v>
      </c>
      <c r="E27" s="28">
        <f t="shared" si="1"/>
        <v>-300980189</v>
      </c>
      <c r="F27" s="29">
        <f t="shared" si="1"/>
        <v>-407831000</v>
      </c>
      <c r="G27" s="27">
        <f t="shared" si="1"/>
        <v>-308939537</v>
      </c>
      <c r="H27" s="28">
        <f t="shared" si="1"/>
        <v>-308939537</v>
      </c>
      <c r="I27" s="30">
        <f t="shared" si="1"/>
        <v>-214659491</v>
      </c>
      <c r="J27" s="31">
        <f t="shared" si="1"/>
        <v>-291960000</v>
      </c>
      <c r="K27" s="27">
        <f t="shared" si="1"/>
        <v>-506062160</v>
      </c>
      <c r="L27" s="28">
        <f t="shared" si="1"/>
        <v>-772391412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8602484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1412058</v>
      </c>
      <c r="D33" s="19">
        <v>1695748</v>
      </c>
      <c r="E33" s="20">
        <v>15035281</v>
      </c>
      <c r="F33" s="21">
        <v>-15035281</v>
      </c>
      <c r="G33" s="39">
        <v>0</v>
      </c>
      <c r="H33" s="40">
        <v>0</v>
      </c>
      <c r="I33" s="42">
        <v>30313015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-255271</v>
      </c>
      <c r="D35" s="19">
        <v>-244590</v>
      </c>
      <c r="E35" s="20">
        <v>-159528</v>
      </c>
      <c r="F35" s="21">
        <v>0</v>
      </c>
      <c r="G35" s="19">
        <v>0</v>
      </c>
      <c r="H35" s="20">
        <v>0</v>
      </c>
      <c r="I35" s="22">
        <v>-556146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9759271</v>
      </c>
      <c r="D36" s="27">
        <f aca="true" t="shared" si="2" ref="D36:L36">SUM(D31:D35)</f>
        <v>1451158</v>
      </c>
      <c r="E36" s="28">
        <f t="shared" si="2"/>
        <v>14875753</v>
      </c>
      <c r="F36" s="29">
        <f t="shared" si="2"/>
        <v>-15035281</v>
      </c>
      <c r="G36" s="27">
        <f t="shared" si="2"/>
        <v>0</v>
      </c>
      <c r="H36" s="28">
        <f t="shared" si="2"/>
        <v>0</v>
      </c>
      <c r="I36" s="30">
        <f t="shared" si="2"/>
        <v>29756869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-108372166</v>
      </c>
      <c r="D38" s="33">
        <f aca="true" t="shared" si="3" ref="D38:L38">+D17+D27+D36</f>
        <v>-30717524</v>
      </c>
      <c r="E38" s="34">
        <f t="shared" si="3"/>
        <v>-213082610</v>
      </c>
      <c r="F38" s="35">
        <f t="shared" si="3"/>
        <v>-169932902</v>
      </c>
      <c r="G38" s="33">
        <f t="shared" si="3"/>
        <v>-83903844</v>
      </c>
      <c r="H38" s="34">
        <f t="shared" si="3"/>
        <v>-83903844</v>
      </c>
      <c r="I38" s="36">
        <f t="shared" si="3"/>
        <v>182197713</v>
      </c>
      <c r="J38" s="37">
        <f t="shared" si="3"/>
        <v>25571221</v>
      </c>
      <c r="K38" s="33">
        <f t="shared" si="3"/>
        <v>-150301373</v>
      </c>
      <c r="L38" s="34">
        <f t="shared" si="3"/>
        <v>-384840122</v>
      </c>
    </row>
    <row r="39" spans="1:12" ht="12.75">
      <c r="A39" s="24" t="s">
        <v>47</v>
      </c>
      <c r="B39" s="18" t="s">
        <v>48</v>
      </c>
      <c r="C39" s="33">
        <v>145087575</v>
      </c>
      <c r="D39" s="33">
        <v>36715409</v>
      </c>
      <c r="E39" s="34">
        <v>5785499</v>
      </c>
      <c r="F39" s="35">
        <v>0</v>
      </c>
      <c r="G39" s="33">
        <v>0</v>
      </c>
      <c r="H39" s="34">
        <v>0</v>
      </c>
      <c r="I39" s="36">
        <v>7001853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36715409</v>
      </c>
      <c r="D40" s="45">
        <f aca="true" t="shared" si="4" ref="D40:L40">+D38+D39</f>
        <v>5997885</v>
      </c>
      <c r="E40" s="46">
        <f t="shared" si="4"/>
        <v>-207297111</v>
      </c>
      <c r="F40" s="47">
        <f t="shared" si="4"/>
        <v>-169932902</v>
      </c>
      <c r="G40" s="45">
        <f t="shared" si="4"/>
        <v>-83903844</v>
      </c>
      <c r="H40" s="46">
        <f t="shared" si="4"/>
        <v>-83903844</v>
      </c>
      <c r="I40" s="48">
        <f t="shared" si="4"/>
        <v>189199566</v>
      </c>
      <c r="J40" s="49">
        <f t="shared" si="4"/>
        <v>25571221</v>
      </c>
      <c r="K40" s="45">
        <f t="shared" si="4"/>
        <v>-150301373</v>
      </c>
      <c r="L40" s="46">
        <f t="shared" si="4"/>
        <v>-384840122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6332869000</v>
      </c>
      <c r="D6" s="19">
        <v>6570118000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15597272000</v>
      </c>
      <c r="D7" s="19">
        <v>16571802000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1915893000</v>
      </c>
      <c r="D8" s="19">
        <v>1981766000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2439256000</v>
      </c>
      <c r="D9" s="19">
        <v>2783075000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3331031000</v>
      </c>
      <c r="D10" s="19">
        <v>2968039000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787285000</v>
      </c>
      <c r="D11" s="19">
        <v>799791000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-22188607000</v>
      </c>
      <c r="D14" s="19">
        <v>-25373843000</v>
      </c>
      <c r="E14" s="20">
        <v>-57006219</v>
      </c>
      <c r="F14" s="21">
        <v>-30437293799</v>
      </c>
      <c r="G14" s="19">
        <v>-30626239475</v>
      </c>
      <c r="H14" s="20">
        <v>-30626239475</v>
      </c>
      <c r="I14" s="22">
        <v>-18709781489</v>
      </c>
      <c r="J14" s="23">
        <v>-33449496507</v>
      </c>
      <c r="K14" s="19">
        <v>-35963726774</v>
      </c>
      <c r="L14" s="20">
        <v>-38312182050</v>
      </c>
    </row>
    <row r="15" spans="1:12" ht="12.75">
      <c r="A15" s="24" t="s">
        <v>30</v>
      </c>
      <c r="B15" s="18"/>
      <c r="C15" s="19">
        <v>-968805000</v>
      </c>
      <c r="D15" s="19">
        <v>-897959000</v>
      </c>
      <c r="E15" s="20">
        <v>0</v>
      </c>
      <c r="F15" s="21">
        <v>-857778878</v>
      </c>
      <c r="G15" s="19">
        <v>-857778890</v>
      </c>
      <c r="H15" s="20">
        <v>-857778890</v>
      </c>
      <c r="I15" s="22">
        <v>-401304794</v>
      </c>
      <c r="J15" s="23">
        <v>-974356410</v>
      </c>
      <c r="K15" s="19">
        <v>-910007260</v>
      </c>
      <c r="L15" s="20">
        <v>-947199560</v>
      </c>
    </row>
    <row r="16" spans="1:12" ht="12.75">
      <c r="A16" s="24" t="s">
        <v>31</v>
      </c>
      <c r="B16" s="18" t="s">
        <v>24</v>
      </c>
      <c r="C16" s="19">
        <v>-208921000</v>
      </c>
      <c r="D16" s="19">
        <v>-282815000</v>
      </c>
      <c r="E16" s="20">
        <v>18400000</v>
      </c>
      <c r="F16" s="21">
        <v>-399691090</v>
      </c>
      <c r="G16" s="19">
        <v>-421032642</v>
      </c>
      <c r="H16" s="20">
        <v>-421032642</v>
      </c>
      <c r="I16" s="22">
        <v>-220264691</v>
      </c>
      <c r="J16" s="23">
        <v>-424469290</v>
      </c>
      <c r="K16" s="19">
        <v>-456856000</v>
      </c>
      <c r="L16" s="20">
        <v>-492274980</v>
      </c>
    </row>
    <row r="17" spans="1:12" ht="12.75">
      <c r="A17" s="25" t="s">
        <v>32</v>
      </c>
      <c r="B17" s="26"/>
      <c r="C17" s="27">
        <f>SUM(C6:C16)</f>
        <v>7037273000</v>
      </c>
      <c r="D17" s="27">
        <f aca="true" t="shared" si="0" ref="D17:L17">SUM(D6:D16)</f>
        <v>5119974000</v>
      </c>
      <c r="E17" s="28">
        <f t="shared" si="0"/>
        <v>-38606219</v>
      </c>
      <c r="F17" s="29">
        <f t="shared" si="0"/>
        <v>-31694763767</v>
      </c>
      <c r="G17" s="27">
        <f t="shared" si="0"/>
        <v>-31905051007</v>
      </c>
      <c r="H17" s="30">
        <f t="shared" si="0"/>
        <v>-31905051007</v>
      </c>
      <c r="I17" s="29">
        <f t="shared" si="0"/>
        <v>-19331350974</v>
      </c>
      <c r="J17" s="31">
        <f t="shared" si="0"/>
        <v>-34848322207</v>
      </c>
      <c r="K17" s="27">
        <f t="shared" si="0"/>
        <v>-37330590034</v>
      </c>
      <c r="L17" s="28">
        <f t="shared" si="0"/>
        <v>-39751656590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14543000</v>
      </c>
      <c r="D21" s="19">
        <v>11960000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10318000</v>
      </c>
      <c r="D23" s="19">
        <v>-44181000</v>
      </c>
      <c r="E23" s="20">
        <v>0</v>
      </c>
      <c r="F23" s="38">
        <v>0</v>
      </c>
      <c r="G23" s="39">
        <v>0</v>
      </c>
      <c r="H23" s="40">
        <v>0</v>
      </c>
      <c r="I23" s="22">
        <v>-41817945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-4916410000</v>
      </c>
      <c r="D26" s="19">
        <v>-5306358000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-4891549000</v>
      </c>
      <c r="D27" s="27">
        <f aca="true" t="shared" si="1" ref="D27:L27">SUM(D21:D26)</f>
        <v>-5338579000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-41817945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700000000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69405465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-1096160000</v>
      </c>
      <c r="D35" s="19">
        <v>-1100374000</v>
      </c>
      <c r="E35" s="20">
        <v>0</v>
      </c>
      <c r="F35" s="21">
        <v>0</v>
      </c>
      <c r="G35" s="19">
        <v>0</v>
      </c>
      <c r="H35" s="20">
        <v>0</v>
      </c>
      <c r="I35" s="22">
        <v>624123604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-1096160000</v>
      </c>
      <c r="D36" s="27">
        <f aca="true" t="shared" si="2" ref="D36:L36">SUM(D31:D35)</f>
        <v>-400374000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693529069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1049564000</v>
      </c>
      <c r="D38" s="33">
        <f aca="true" t="shared" si="3" ref="D38:L38">+D17+D27+D36</f>
        <v>-618979000</v>
      </c>
      <c r="E38" s="34">
        <f t="shared" si="3"/>
        <v>-38606219</v>
      </c>
      <c r="F38" s="35">
        <f t="shared" si="3"/>
        <v>-31694763767</v>
      </c>
      <c r="G38" s="33">
        <f t="shared" si="3"/>
        <v>-31905051007</v>
      </c>
      <c r="H38" s="34">
        <f t="shared" si="3"/>
        <v>-31905051007</v>
      </c>
      <c r="I38" s="36">
        <f t="shared" si="3"/>
        <v>-18679639850</v>
      </c>
      <c r="J38" s="37">
        <f t="shared" si="3"/>
        <v>-34848322207</v>
      </c>
      <c r="K38" s="33">
        <f t="shared" si="3"/>
        <v>-37330590034</v>
      </c>
      <c r="L38" s="34">
        <f t="shared" si="3"/>
        <v>-39751656590</v>
      </c>
    </row>
    <row r="39" spans="1:12" ht="12.75">
      <c r="A39" s="24" t="s">
        <v>47</v>
      </c>
      <c r="B39" s="18" t="s">
        <v>48</v>
      </c>
      <c r="C39" s="33">
        <v>6166765000</v>
      </c>
      <c r="D39" s="33">
        <v>7216329000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7216329000</v>
      </c>
      <c r="D40" s="45">
        <f aca="true" t="shared" si="4" ref="D40:L40">+D38+D39</f>
        <v>6597350000</v>
      </c>
      <c r="E40" s="46">
        <f t="shared" si="4"/>
        <v>-38606219</v>
      </c>
      <c r="F40" s="47">
        <f t="shared" si="4"/>
        <v>-31694763767</v>
      </c>
      <c r="G40" s="45">
        <f t="shared" si="4"/>
        <v>-31905051007</v>
      </c>
      <c r="H40" s="46">
        <f t="shared" si="4"/>
        <v>-31905051007</v>
      </c>
      <c r="I40" s="48">
        <f t="shared" si="4"/>
        <v>-18679639850</v>
      </c>
      <c r="J40" s="49">
        <f t="shared" si="4"/>
        <v>-34848322207</v>
      </c>
      <c r="K40" s="45">
        <f t="shared" si="4"/>
        <v>-37330590034</v>
      </c>
      <c r="L40" s="46">
        <f t="shared" si="4"/>
        <v>-39751656590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62418791</v>
      </c>
      <c r="D6" s="19">
        <v>66091232</v>
      </c>
      <c r="E6" s="20">
        <v>0</v>
      </c>
      <c r="F6" s="21">
        <v>171900</v>
      </c>
      <c r="G6" s="19">
        <v>178100</v>
      </c>
      <c r="H6" s="20">
        <v>178100</v>
      </c>
      <c r="I6" s="22">
        <v>691391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114450302</v>
      </c>
      <c r="D7" s="19">
        <v>121184045</v>
      </c>
      <c r="E7" s="20">
        <v>0</v>
      </c>
      <c r="F7" s="21">
        <v>52581995</v>
      </c>
      <c r="G7" s="19">
        <v>53279995</v>
      </c>
      <c r="H7" s="20">
        <v>53279995</v>
      </c>
      <c r="I7" s="22">
        <v>148884585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8641705</v>
      </c>
      <c r="D8" s="19">
        <v>9150144</v>
      </c>
      <c r="E8" s="20">
        <v>0</v>
      </c>
      <c r="F8" s="21">
        <v>9544203</v>
      </c>
      <c r="G8" s="19">
        <v>8633453</v>
      </c>
      <c r="H8" s="20">
        <v>8633453</v>
      </c>
      <c r="I8" s="22">
        <v>8201521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64716537</v>
      </c>
      <c r="D9" s="19">
        <v>51485461</v>
      </c>
      <c r="E9" s="20">
        <v>0</v>
      </c>
      <c r="F9" s="21">
        <v>100713802</v>
      </c>
      <c r="G9" s="19">
        <v>81571482</v>
      </c>
      <c r="H9" s="20">
        <v>81571482</v>
      </c>
      <c r="I9" s="22">
        <v>134218617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21874989</v>
      </c>
      <c r="D10" s="19">
        <v>17402722</v>
      </c>
      <c r="E10" s="20">
        <v>0</v>
      </c>
      <c r="F10" s="21">
        <v>0</v>
      </c>
      <c r="G10" s="19">
        <v>0</v>
      </c>
      <c r="H10" s="20">
        <v>0</v>
      </c>
      <c r="I10" s="22">
        <v>7500000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3987004</v>
      </c>
      <c r="D11" s="19">
        <v>4472834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-227336630</v>
      </c>
      <c r="D14" s="19">
        <v>-256218433</v>
      </c>
      <c r="E14" s="20">
        <v>0</v>
      </c>
      <c r="F14" s="21">
        <v>-319910649</v>
      </c>
      <c r="G14" s="19">
        <v>-294969924</v>
      </c>
      <c r="H14" s="20">
        <v>-294969924</v>
      </c>
      <c r="I14" s="22">
        <v>-286760273</v>
      </c>
      <c r="J14" s="23">
        <v>-311079658</v>
      </c>
      <c r="K14" s="19">
        <v>-323685781</v>
      </c>
      <c r="L14" s="20">
        <v>-340173769</v>
      </c>
    </row>
    <row r="15" spans="1:12" ht="12.75">
      <c r="A15" s="24" t="s">
        <v>30</v>
      </c>
      <c r="B15" s="18"/>
      <c r="C15" s="19">
        <v>-626547</v>
      </c>
      <c r="D15" s="19">
        <v>-392834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-3480000</v>
      </c>
      <c r="G16" s="19">
        <v>-5521200</v>
      </c>
      <c r="H16" s="20">
        <v>-5521200</v>
      </c>
      <c r="I16" s="22">
        <v>-2719014</v>
      </c>
      <c r="J16" s="23">
        <v>-3612000</v>
      </c>
      <c r="K16" s="19">
        <v>-4094000</v>
      </c>
      <c r="L16" s="20">
        <v>-4181000</v>
      </c>
    </row>
    <row r="17" spans="1:12" ht="12.75">
      <c r="A17" s="25" t="s">
        <v>32</v>
      </c>
      <c r="B17" s="26"/>
      <c r="C17" s="27">
        <f>SUM(C6:C16)</f>
        <v>48126151</v>
      </c>
      <c r="D17" s="27">
        <f aca="true" t="shared" si="0" ref="D17:L17">SUM(D6:D16)</f>
        <v>13175171</v>
      </c>
      <c r="E17" s="28">
        <f t="shared" si="0"/>
        <v>0</v>
      </c>
      <c r="F17" s="29">
        <f t="shared" si="0"/>
        <v>-160378749</v>
      </c>
      <c r="G17" s="27">
        <f t="shared" si="0"/>
        <v>-156828094</v>
      </c>
      <c r="H17" s="30">
        <f t="shared" si="0"/>
        <v>-156828094</v>
      </c>
      <c r="I17" s="29">
        <f t="shared" si="0"/>
        <v>10016827</v>
      </c>
      <c r="J17" s="31">
        <f t="shared" si="0"/>
        <v>-314691658</v>
      </c>
      <c r="K17" s="27">
        <f t="shared" si="0"/>
        <v>-327779781</v>
      </c>
      <c r="L17" s="28">
        <f t="shared" si="0"/>
        <v>-344354769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891036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-14645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-7063985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-25099</v>
      </c>
      <c r="E24" s="20">
        <v>0</v>
      </c>
      <c r="F24" s="21">
        <v>0</v>
      </c>
      <c r="G24" s="19">
        <v>0</v>
      </c>
      <c r="H24" s="20">
        <v>0</v>
      </c>
      <c r="I24" s="22">
        <v>-37900222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-36568289</v>
      </c>
      <c r="D26" s="19">
        <v>-26502826</v>
      </c>
      <c r="E26" s="20">
        <v>0</v>
      </c>
      <c r="F26" s="21">
        <v>-45178400</v>
      </c>
      <c r="G26" s="19">
        <v>-40175900</v>
      </c>
      <c r="H26" s="20">
        <v>-40175900</v>
      </c>
      <c r="I26" s="22">
        <v>-126186183</v>
      </c>
      <c r="J26" s="23">
        <v>-23555635</v>
      </c>
      <c r="K26" s="19">
        <v>-31483800</v>
      </c>
      <c r="L26" s="20">
        <v>-38778500</v>
      </c>
    </row>
    <row r="27" spans="1:12" ht="12.75">
      <c r="A27" s="25" t="s">
        <v>39</v>
      </c>
      <c r="B27" s="26"/>
      <c r="C27" s="27">
        <f>SUM(C21:C26)</f>
        <v>-35691898</v>
      </c>
      <c r="D27" s="27">
        <f aca="true" t="shared" si="1" ref="D27:L27">SUM(D21:D26)</f>
        <v>-26527925</v>
      </c>
      <c r="E27" s="28">
        <f t="shared" si="1"/>
        <v>0</v>
      </c>
      <c r="F27" s="29">
        <f t="shared" si="1"/>
        <v>-45178400</v>
      </c>
      <c r="G27" s="27">
        <f t="shared" si="1"/>
        <v>-40175900</v>
      </c>
      <c r="H27" s="28">
        <f t="shared" si="1"/>
        <v>-40175900</v>
      </c>
      <c r="I27" s="30">
        <f t="shared" si="1"/>
        <v>-171150390</v>
      </c>
      <c r="J27" s="31">
        <f t="shared" si="1"/>
        <v>-23555635</v>
      </c>
      <c r="K27" s="27">
        <f t="shared" si="1"/>
        <v>-31483800</v>
      </c>
      <c r="L27" s="28">
        <f t="shared" si="1"/>
        <v>-38778500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245484</v>
      </c>
      <c r="D33" s="19">
        <v>338978</v>
      </c>
      <c r="E33" s="20">
        <v>0</v>
      </c>
      <c r="F33" s="21">
        <v>0</v>
      </c>
      <c r="G33" s="39">
        <v>0</v>
      </c>
      <c r="H33" s="40">
        <v>0</v>
      </c>
      <c r="I33" s="42">
        <v>5130531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-2237515</v>
      </c>
      <c r="D35" s="19">
        <v>-2561088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-1992031</v>
      </c>
      <c r="D36" s="27">
        <f aca="true" t="shared" si="2" ref="D36:L36">SUM(D31:D35)</f>
        <v>-2222110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5130531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10442222</v>
      </c>
      <c r="D38" s="33">
        <f aca="true" t="shared" si="3" ref="D38:L38">+D17+D27+D36</f>
        <v>-15574864</v>
      </c>
      <c r="E38" s="34">
        <f t="shared" si="3"/>
        <v>0</v>
      </c>
      <c r="F38" s="35">
        <f t="shared" si="3"/>
        <v>-205557149</v>
      </c>
      <c r="G38" s="33">
        <f t="shared" si="3"/>
        <v>-197003994</v>
      </c>
      <c r="H38" s="34">
        <f t="shared" si="3"/>
        <v>-197003994</v>
      </c>
      <c r="I38" s="36">
        <f t="shared" si="3"/>
        <v>-156003032</v>
      </c>
      <c r="J38" s="37">
        <f t="shared" si="3"/>
        <v>-338247293</v>
      </c>
      <c r="K38" s="33">
        <f t="shared" si="3"/>
        <v>-359263581</v>
      </c>
      <c r="L38" s="34">
        <f t="shared" si="3"/>
        <v>-383133269</v>
      </c>
    </row>
    <row r="39" spans="1:12" ht="12.75">
      <c r="A39" s="24" t="s">
        <v>47</v>
      </c>
      <c r="B39" s="18" t="s">
        <v>48</v>
      </c>
      <c r="C39" s="33">
        <v>57902590</v>
      </c>
      <c r="D39" s="33">
        <v>68344812</v>
      </c>
      <c r="E39" s="34">
        <v>0</v>
      </c>
      <c r="F39" s="35">
        <v>0</v>
      </c>
      <c r="G39" s="33">
        <v>0</v>
      </c>
      <c r="H39" s="34">
        <v>0</v>
      </c>
      <c r="I39" s="36">
        <v>805498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68344812</v>
      </c>
      <c r="D40" s="45">
        <f aca="true" t="shared" si="4" ref="D40:L40">+D38+D39</f>
        <v>52769948</v>
      </c>
      <c r="E40" s="46">
        <f t="shared" si="4"/>
        <v>0</v>
      </c>
      <c r="F40" s="47">
        <f t="shared" si="4"/>
        <v>-205557149</v>
      </c>
      <c r="G40" s="45">
        <f t="shared" si="4"/>
        <v>-197003994</v>
      </c>
      <c r="H40" s="46">
        <f t="shared" si="4"/>
        <v>-197003994</v>
      </c>
      <c r="I40" s="48">
        <f t="shared" si="4"/>
        <v>-155197534</v>
      </c>
      <c r="J40" s="49">
        <f t="shared" si="4"/>
        <v>-338247293</v>
      </c>
      <c r="K40" s="45">
        <f t="shared" si="4"/>
        <v>-359263581</v>
      </c>
      <c r="L40" s="46">
        <f t="shared" si="4"/>
        <v>-383133269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22006910</v>
      </c>
      <c r="D6" s="19">
        <v>7645701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13631465</v>
      </c>
      <c r="D7" s="19">
        <v>25896852</v>
      </c>
      <c r="E7" s="20">
        <v>0</v>
      </c>
      <c r="F7" s="21">
        <v>18873200</v>
      </c>
      <c r="G7" s="19">
        <v>19478200</v>
      </c>
      <c r="H7" s="20">
        <v>19478200</v>
      </c>
      <c r="I7" s="22">
        <v>0</v>
      </c>
      <c r="J7" s="23">
        <v>20012406</v>
      </c>
      <c r="K7" s="19">
        <v>21193139</v>
      </c>
      <c r="L7" s="20">
        <v>22337568</v>
      </c>
    </row>
    <row r="8" spans="1:12" ht="12.75">
      <c r="A8" s="24" t="s">
        <v>22</v>
      </c>
      <c r="B8" s="18"/>
      <c r="C8" s="19">
        <v>3103959</v>
      </c>
      <c r="D8" s="19">
        <v>6271666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142359127</v>
      </c>
      <c r="D9" s="19">
        <v>116609833</v>
      </c>
      <c r="E9" s="20">
        <v>0</v>
      </c>
      <c r="F9" s="21">
        <v>13556279</v>
      </c>
      <c r="G9" s="19">
        <v>15026268</v>
      </c>
      <c r="H9" s="20">
        <v>15026268</v>
      </c>
      <c r="I9" s="22">
        <v>59800</v>
      </c>
      <c r="J9" s="23">
        <v>15607753</v>
      </c>
      <c r="K9" s="19">
        <v>16528610</v>
      </c>
      <c r="L9" s="20">
        <v>17421155</v>
      </c>
    </row>
    <row r="10" spans="1:12" ht="12.75">
      <c r="A10" s="24" t="s">
        <v>25</v>
      </c>
      <c r="B10" s="18" t="s">
        <v>24</v>
      </c>
      <c r="C10" s="19">
        <v>66936126</v>
      </c>
      <c r="D10" s="19">
        <v>29507153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10368197</v>
      </c>
      <c r="D11" s="19">
        <v>12813407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-147527175</v>
      </c>
      <c r="D14" s="19">
        <v>-99775621</v>
      </c>
      <c r="E14" s="20">
        <v>-98588560</v>
      </c>
      <c r="F14" s="21">
        <v>-172932162</v>
      </c>
      <c r="G14" s="19">
        <v>-165993470</v>
      </c>
      <c r="H14" s="20">
        <v>-165993470</v>
      </c>
      <c r="I14" s="22">
        <v>-142702843</v>
      </c>
      <c r="J14" s="23">
        <v>-196618828</v>
      </c>
      <c r="K14" s="19">
        <v>-186468124</v>
      </c>
      <c r="L14" s="20">
        <v>-196804830</v>
      </c>
    </row>
    <row r="15" spans="1:12" ht="12.75">
      <c r="A15" s="24" t="s">
        <v>30</v>
      </c>
      <c r="B15" s="18"/>
      <c r="C15" s="19">
        <v>-15442</v>
      </c>
      <c r="D15" s="19">
        <v>-3594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-1</v>
      </c>
      <c r="L15" s="20">
        <v>-1</v>
      </c>
    </row>
    <row r="16" spans="1:12" ht="12.75">
      <c r="A16" s="24" t="s">
        <v>31</v>
      </c>
      <c r="B16" s="18" t="s">
        <v>24</v>
      </c>
      <c r="C16" s="19">
        <v>-3234786</v>
      </c>
      <c r="D16" s="19">
        <v>0</v>
      </c>
      <c r="E16" s="20">
        <v>-2</v>
      </c>
      <c r="F16" s="21">
        <v>0</v>
      </c>
      <c r="G16" s="19">
        <v>0</v>
      </c>
      <c r="H16" s="20">
        <v>0</v>
      </c>
      <c r="I16" s="22">
        <v>0</v>
      </c>
      <c r="J16" s="23">
        <v>-1989500</v>
      </c>
      <c r="K16" s="19">
        <v>-2593200</v>
      </c>
      <c r="L16" s="20">
        <v>-2693004</v>
      </c>
    </row>
    <row r="17" spans="1:12" ht="12.75">
      <c r="A17" s="25" t="s">
        <v>32</v>
      </c>
      <c r="B17" s="26"/>
      <c r="C17" s="27">
        <f>SUM(C6:C16)</f>
        <v>107628381</v>
      </c>
      <c r="D17" s="27">
        <f aca="true" t="shared" si="0" ref="D17:L17">SUM(D6:D16)</f>
        <v>98965397</v>
      </c>
      <c r="E17" s="28">
        <f t="shared" si="0"/>
        <v>-98588562</v>
      </c>
      <c r="F17" s="29">
        <f t="shared" si="0"/>
        <v>-140502683</v>
      </c>
      <c r="G17" s="27">
        <f t="shared" si="0"/>
        <v>-131489002</v>
      </c>
      <c r="H17" s="30">
        <f t="shared" si="0"/>
        <v>-131489002</v>
      </c>
      <c r="I17" s="29">
        <f t="shared" si="0"/>
        <v>-142643043</v>
      </c>
      <c r="J17" s="31">
        <f t="shared" si="0"/>
        <v>-162988169</v>
      </c>
      <c r="K17" s="27">
        <f t="shared" si="0"/>
        <v>-151339576</v>
      </c>
      <c r="L17" s="28">
        <f t="shared" si="0"/>
        <v>-159739112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-103188129</v>
      </c>
      <c r="D26" s="19">
        <v>-49531893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-103188129</v>
      </c>
      <c r="D27" s="27">
        <f aca="true" t="shared" si="1" ref="D27:L27">SUM(D21:D26)</f>
        <v>-49531890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578361</v>
      </c>
      <c r="F33" s="21">
        <v>-55259</v>
      </c>
      <c r="G33" s="39">
        <v>0</v>
      </c>
      <c r="H33" s="40">
        <v>0</v>
      </c>
      <c r="I33" s="42">
        <v>-529677</v>
      </c>
      <c r="J33" s="23">
        <v>0</v>
      </c>
      <c r="K33" s="19">
        <v>-2</v>
      </c>
      <c r="L33" s="20">
        <v>7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-242142</v>
      </c>
      <c r="D35" s="19">
        <v>-125643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-242142</v>
      </c>
      <c r="D36" s="27">
        <f aca="true" t="shared" si="2" ref="D36:L36">SUM(D31:D35)</f>
        <v>-125643</v>
      </c>
      <c r="E36" s="28">
        <f t="shared" si="2"/>
        <v>578361</v>
      </c>
      <c r="F36" s="29">
        <f t="shared" si="2"/>
        <v>-55259</v>
      </c>
      <c r="G36" s="27">
        <f t="shared" si="2"/>
        <v>0</v>
      </c>
      <c r="H36" s="28">
        <f t="shared" si="2"/>
        <v>0</v>
      </c>
      <c r="I36" s="30">
        <f t="shared" si="2"/>
        <v>-529677</v>
      </c>
      <c r="J36" s="31">
        <f t="shared" si="2"/>
        <v>0</v>
      </c>
      <c r="K36" s="27">
        <f t="shared" si="2"/>
        <v>-2</v>
      </c>
      <c r="L36" s="28">
        <f t="shared" si="2"/>
        <v>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4198110</v>
      </c>
      <c r="D38" s="33">
        <f aca="true" t="shared" si="3" ref="D38:L38">+D17+D27+D36</f>
        <v>49307864</v>
      </c>
      <c r="E38" s="34">
        <f t="shared" si="3"/>
        <v>-98010201</v>
      </c>
      <c r="F38" s="35">
        <f t="shared" si="3"/>
        <v>-140557942</v>
      </c>
      <c r="G38" s="33">
        <f t="shared" si="3"/>
        <v>-131489002</v>
      </c>
      <c r="H38" s="34">
        <f t="shared" si="3"/>
        <v>-131489002</v>
      </c>
      <c r="I38" s="36">
        <f t="shared" si="3"/>
        <v>-143172720</v>
      </c>
      <c r="J38" s="37">
        <f t="shared" si="3"/>
        <v>-162988169</v>
      </c>
      <c r="K38" s="33">
        <f t="shared" si="3"/>
        <v>-151339578</v>
      </c>
      <c r="L38" s="34">
        <f t="shared" si="3"/>
        <v>-159739105</v>
      </c>
    </row>
    <row r="39" spans="1:12" ht="12.75">
      <c r="A39" s="24" t="s">
        <v>47</v>
      </c>
      <c r="B39" s="18" t="s">
        <v>48</v>
      </c>
      <c r="C39" s="33">
        <v>114553368</v>
      </c>
      <c r="D39" s="33">
        <v>118751478</v>
      </c>
      <c r="E39" s="34">
        <v>231170405</v>
      </c>
      <c r="F39" s="35">
        <v>168059336</v>
      </c>
      <c r="G39" s="33">
        <v>168059336</v>
      </c>
      <c r="H39" s="34">
        <v>168059336</v>
      </c>
      <c r="I39" s="36">
        <v>53138401</v>
      </c>
      <c r="J39" s="37">
        <v>0</v>
      </c>
      <c r="K39" s="33">
        <v>1</v>
      </c>
      <c r="L39" s="34">
        <v>5</v>
      </c>
    </row>
    <row r="40" spans="1:12" ht="12.75">
      <c r="A40" s="43" t="s">
        <v>49</v>
      </c>
      <c r="B40" s="44" t="s">
        <v>48</v>
      </c>
      <c r="C40" s="45">
        <f>+C38+C39</f>
        <v>118751478</v>
      </c>
      <c r="D40" s="45">
        <f aca="true" t="shared" si="4" ref="D40:L40">+D38+D39</f>
        <v>168059342</v>
      </c>
      <c r="E40" s="46">
        <f t="shared" si="4"/>
        <v>133160204</v>
      </c>
      <c r="F40" s="47">
        <f t="shared" si="4"/>
        <v>27501394</v>
      </c>
      <c r="G40" s="45">
        <f t="shared" si="4"/>
        <v>36570334</v>
      </c>
      <c r="H40" s="46">
        <f t="shared" si="4"/>
        <v>36570334</v>
      </c>
      <c r="I40" s="48">
        <f t="shared" si="4"/>
        <v>-90034319</v>
      </c>
      <c r="J40" s="49">
        <f t="shared" si="4"/>
        <v>-162988169</v>
      </c>
      <c r="K40" s="45">
        <f t="shared" si="4"/>
        <v>-151339577</v>
      </c>
      <c r="L40" s="46">
        <f t="shared" si="4"/>
        <v>-159739100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6444487</v>
      </c>
      <c r="F6" s="21">
        <v>0</v>
      </c>
      <c r="G6" s="19">
        <v>13123440</v>
      </c>
      <c r="H6" s="20">
        <v>13123440</v>
      </c>
      <c r="I6" s="22">
        <v>10755724</v>
      </c>
      <c r="J6" s="23">
        <v>5890782</v>
      </c>
      <c r="K6" s="19">
        <v>6207975</v>
      </c>
      <c r="L6" s="20">
        <v>6544200</v>
      </c>
    </row>
    <row r="7" spans="1:12" ht="12.75">
      <c r="A7" s="24" t="s">
        <v>21</v>
      </c>
      <c r="B7" s="18"/>
      <c r="C7" s="19">
        <v>0</v>
      </c>
      <c r="D7" s="19">
        <v>194690440</v>
      </c>
      <c r="E7" s="20">
        <v>290608</v>
      </c>
      <c r="F7" s="21">
        <v>0</v>
      </c>
      <c r="G7" s="19">
        <v>449997</v>
      </c>
      <c r="H7" s="20">
        <v>449997</v>
      </c>
      <c r="I7" s="22">
        <v>238595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335106</v>
      </c>
      <c r="F8" s="21">
        <v>359000</v>
      </c>
      <c r="G8" s="19">
        <v>642876</v>
      </c>
      <c r="H8" s="20">
        <v>642876</v>
      </c>
      <c r="I8" s="22">
        <v>206662383</v>
      </c>
      <c r="J8" s="23">
        <v>621211</v>
      </c>
      <c r="K8" s="19">
        <v>658484</v>
      </c>
      <c r="L8" s="20">
        <v>697993</v>
      </c>
    </row>
    <row r="9" spans="1:12" ht="12.75">
      <c r="A9" s="24" t="s">
        <v>23</v>
      </c>
      <c r="B9" s="18" t="s">
        <v>24</v>
      </c>
      <c r="C9" s="19">
        <v>195799173</v>
      </c>
      <c r="D9" s="19">
        <v>0</v>
      </c>
      <c r="E9" s="20">
        <v>127241720</v>
      </c>
      <c r="F9" s="21">
        <v>151867000</v>
      </c>
      <c r="G9" s="19">
        <v>152949120</v>
      </c>
      <c r="H9" s="20">
        <v>152949120</v>
      </c>
      <c r="I9" s="22">
        <v>278438823</v>
      </c>
      <c r="J9" s="23">
        <v>192905730</v>
      </c>
      <c r="K9" s="19">
        <v>203240594</v>
      </c>
      <c r="L9" s="20">
        <v>217404469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22837873</v>
      </c>
      <c r="F10" s="21">
        <v>54415000</v>
      </c>
      <c r="G10" s="19">
        <v>57415000</v>
      </c>
      <c r="H10" s="20">
        <v>57415000</v>
      </c>
      <c r="I10" s="22">
        <v>87642219</v>
      </c>
      <c r="J10" s="23">
        <v>49422000</v>
      </c>
      <c r="K10" s="19">
        <v>39379000</v>
      </c>
      <c r="L10" s="20">
        <v>42194000</v>
      </c>
    </row>
    <row r="11" spans="1:12" ht="12.75">
      <c r="A11" s="24" t="s">
        <v>26</v>
      </c>
      <c r="B11" s="18"/>
      <c r="C11" s="19">
        <v>4971116</v>
      </c>
      <c r="D11" s="19">
        <v>2947879</v>
      </c>
      <c r="E11" s="20">
        <v>0</v>
      </c>
      <c r="F11" s="21">
        <v>2700000</v>
      </c>
      <c r="G11" s="19">
        <v>2700000</v>
      </c>
      <c r="H11" s="20">
        <v>2700000</v>
      </c>
      <c r="I11" s="22">
        <v>16506302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-138192838</v>
      </c>
      <c r="D14" s="19">
        <v>-161929781</v>
      </c>
      <c r="E14" s="20">
        <v>-160849950</v>
      </c>
      <c r="F14" s="21">
        <v>-182579030</v>
      </c>
      <c r="G14" s="19">
        <v>-201311278</v>
      </c>
      <c r="H14" s="20">
        <v>-201311278</v>
      </c>
      <c r="I14" s="22">
        <v>-152915119</v>
      </c>
      <c r="J14" s="23">
        <v>-191567722</v>
      </c>
      <c r="K14" s="19">
        <v>-199071897</v>
      </c>
      <c r="L14" s="20">
        <v>-211214317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0</v>
      </c>
      <c r="G15" s="19">
        <v>-500000</v>
      </c>
      <c r="H15" s="20">
        <v>-500000</v>
      </c>
      <c r="I15" s="22">
        <v>0</v>
      </c>
      <c r="J15" s="23">
        <v>-500000</v>
      </c>
      <c r="K15" s="19">
        <v>-530000</v>
      </c>
      <c r="L15" s="20">
        <v>-561800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-2999515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62577451</v>
      </c>
      <c r="D17" s="27">
        <f aca="true" t="shared" si="0" ref="D17:L17">SUM(D6:D16)</f>
        <v>35708538</v>
      </c>
      <c r="E17" s="28">
        <f t="shared" si="0"/>
        <v>-6699671</v>
      </c>
      <c r="F17" s="29">
        <f t="shared" si="0"/>
        <v>26761970</v>
      </c>
      <c r="G17" s="27">
        <f t="shared" si="0"/>
        <v>25469155</v>
      </c>
      <c r="H17" s="30">
        <f t="shared" si="0"/>
        <v>25469155</v>
      </c>
      <c r="I17" s="29">
        <f t="shared" si="0"/>
        <v>447328927</v>
      </c>
      <c r="J17" s="31">
        <f t="shared" si="0"/>
        <v>56772001</v>
      </c>
      <c r="K17" s="27">
        <f t="shared" si="0"/>
        <v>49884156</v>
      </c>
      <c r="L17" s="28">
        <f t="shared" si="0"/>
        <v>55064545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-90857085</v>
      </c>
      <c r="D26" s="19">
        <v>-39954560</v>
      </c>
      <c r="E26" s="20">
        <v>-55023630</v>
      </c>
      <c r="F26" s="21">
        <v>-44581040</v>
      </c>
      <c r="G26" s="19">
        <v>-61227525</v>
      </c>
      <c r="H26" s="20">
        <v>-61227525</v>
      </c>
      <c r="I26" s="22">
        <v>-82065412</v>
      </c>
      <c r="J26" s="23">
        <v>-60770313</v>
      </c>
      <c r="K26" s="19">
        <v>-66453799</v>
      </c>
      <c r="L26" s="20">
        <v>-70004707</v>
      </c>
    </row>
    <row r="27" spans="1:12" ht="12.75">
      <c r="A27" s="25" t="s">
        <v>39</v>
      </c>
      <c r="B27" s="26"/>
      <c r="C27" s="27">
        <f>SUM(C21:C26)</f>
        <v>-90857085</v>
      </c>
      <c r="D27" s="27">
        <f aca="true" t="shared" si="1" ref="D27:L27">SUM(D21:D26)</f>
        <v>-39954560</v>
      </c>
      <c r="E27" s="28">
        <f t="shared" si="1"/>
        <v>-55023630</v>
      </c>
      <c r="F27" s="29">
        <f t="shared" si="1"/>
        <v>-44581040</v>
      </c>
      <c r="G27" s="27">
        <f t="shared" si="1"/>
        <v>-61227525</v>
      </c>
      <c r="H27" s="28">
        <f t="shared" si="1"/>
        <v>-61227525</v>
      </c>
      <c r="I27" s="30">
        <f t="shared" si="1"/>
        <v>-82065412</v>
      </c>
      <c r="J27" s="31">
        <f t="shared" si="1"/>
        <v>-60770313</v>
      </c>
      <c r="K27" s="27">
        <f t="shared" si="1"/>
        <v>-66453799</v>
      </c>
      <c r="L27" s="28">
        <f t="shared" si="1"/>
        <v>-70004707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-28279634</v>
      </c>
      <c r="D38" s="33">
        <f aca="true" t="shared" si="3" ref="D38:L38">+D17+D27+D36</f>
        <v>-4246022</v>
      </c>
      <c r="E38" s="34">
        <f t="shared" si="3"/>
        <v>-61723301</v>
      </c>
      <c r="F38" s="35">
        <f t="shared" si="3"/>
        <v>-17819070</v>
      </c>
      <c r="G38" s="33">
        <f t="shared" si="3"/>
        <v>-35758370</v>
      </c>
      <c r="H38" s="34">
        <f t="shared" si="3"/>
        <v>-35758370</v>
      </c>
      <c r="I38" s="36">
        <f t="shared" si="3"/>
        <v>365263515</v>
      </c>
      <c r="J38" s="37">
        <f t="shared" si="3"/>
        <v>-3998312</v>
      </c>
      <c r="K38" s="33">
        <f t="shared" si="3"/>
        <v>-16569643</v>
      </c>
      <c r="L38" s="34">
        <f t="shared" si="3"/>
        <v>-14940162</v>
      </c>
    </row>
    <row r="39" spans="1:12" ht="12.75">
      <c r="A39" s="24" t="s">
        <v>47</v>
      </c>
      <c r="B39" s="18" t="s">
        <v>48</v>
      </c>
      <c r="C39" s="33">
        <v>69268817</v>
      </c>
      <c r="D39" s="33">
        <v>40989183</v>
      </c>
      <c r="E39" s="34">
        <v>111219687</v>
      </c>
      <c r="F39" s="35">
        <v>0</v>
      </c>
      <c r="G39" s="33">
        <v>0</v>
      </c>
      <c r="H39" s="34">
        <v>0</v>
      </c>
      <c r="I39" s="36">
        <v>34613781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40989183</v>
      </c>
      <c r="D40" s="45">
        <f aca="true" t="shared" si="4" ref="D40:L40">+D38+D39</f>
        <v>36743161</v>
      </c>
      <c r="E40" s="46">
        <f t="shared" si="4"/>
        <v>49496386</v>
      </c>
      <c r="F40" s="47">
        <f t="shared" si="4"/>
        <v>-17819070</v>
      </c>
      <c r="G40" s="45">
        <f t="shared" si="4"/>
        <v>-35758370</v>
      </c>
      <c r="H40" s="46">
        <f t="shared" si="4"/>
        <v>-35758370</v>
      </c>
      <c r="I40" s="48">
        <f t="shared" si="4"/>
        <v>399877296</v>
      </c>
      <c r="J40" s="49">
        <f t="shared" si="4"/>
        <v>-3998312</v>
      </c>
      <c r="K40" s="45">
        <f t="shared" si="4"/>
        <v>-16569643</v>
      </c>
      <c r="L40" s="46">
        <f t="shared" si="4"/>
        <v>-14940162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33152667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67705833</v>
      </c>
      <c r="D7" s="19">
        <v>108005623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-12154348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168148849</v>
      </c>
      <c r="D9" s="19">
        <v>153563357</v>
      </c>
      <c r="E9" s="20">
        <v>0</v>
      </c>
      <c r="F9" s="21">
        <v>0</v>
      </c>
      <c r="G9" s="19">
        <v>2446000</v>
      </c>
      <c r="H9" s="20">
        <v>2446000</v>
      </c>
      <c r="I9" s="22">
        <v>4472215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2121815</v>
      </c>
      <c r="D11" s="19">
        <v>3346566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-243973919</v>
      </c>
      <c r="D14" s="19">
        <v>-239465371</v>
      </c>
      <c r="E14" s="20">
        <v>-33375822</v>
      </c>
      <c r="F14" s="21">
        <v>-133899891</v>
      </c>
      <c r="G14" s="19">
        <v>-289740574</v>
      </c>
      <c r="H14" s="20">
        <v>-289740574</v>
      </c>
      <c r="I14" s="22">
        <v>-262573191</v>
      </c>
      <c r="J14" s="23">
        <v>-860833509</v>
      </c>
      <c r="K14" s="19">
        <v>-288485515</v>
      </c>
      <c r="L14" s="20">
        <v>-305794633</v>
      </c>
    </row>
    <row r="15" spans="1:12" ht="12.75">
      <c r="A15" s="24" t="s">
        <v>30</v>
      </c>
      <c r="B15" s="18"/>
      <c r="C15" s="19">
        <v>-1166366</v>
      </c>
      <c r="D15" s="19">
        <v>-2491841</v>
      </c>
      <c r="E15" s="20">
        <v>-1940658</v>
      </c>
      <c r="F15" s="21">
        <v>0</v>
      </c>
      <c r="G15" s="19">
        <v>-193673</v>
      </c>
      <c r="H15" s="20">
        <v>-193673</v>
      </c>
      <c r="I15" s="22">
        <v>-2647490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-550434</v>
      </c>
      <c r="F16" s="21">
        <v>-813000</v>
      </c>
      <c r="G16" s="19">
        <v>0</v>
      </c>
      <c r="H16" s="20">
        <v>0</v>
      </c>
      <c r="I16" s="22">
        <v>-281022</v>
      </c>
      <c r="J16" s="23">
        <v>-550000</v>
      </c>
      <c r="K16" s="19">
        <v>-21032948</v>
      </c>
      <c r="L16" s="20">
        <v>-22294950</v>
      </c>
    </row>
    <row r="17" spans="1:12" ht="12.75">
      <c r="A17" s="25" t="s">
        <v>32</v>
      </c>
      <c r="B17" s="26"/>
      <c r="C17" s="27">
        <f>SUM(C6:C16)</f>
        <v>25988879</v>
      </c>
      <c r="D17" s="27">
        <f aca="true" t="shared" si="0" ref="D17:L17">SUM(D6:D16)</f>
        <v>22958334</v>
      </c>
      <c r="E17" s="28">
        <f t="shared" si="0"/>
        <v>-48021262</v>
      </c>
      <c r="F17" s="29">
        <f t="shared" si="0"/>
        <v>-134712891</v>
      </c>
      <c r="G17" s="27">
        <f t="shared" si="0"/>
        <v>-287488247</v>
      </c>
      <c r="H17" s="30">
        <f t="shared" si="0"/>
        <v>-287488247</v>
      </c>
      <c r="I17" s="29">
        <f t="shared" si="0"/>
        <v>-261029488</v>
      </c>
      <c r="J17" s="31">
        <f t="shared" si="0"/>
        <v>-861383509</v>
      </c>
      <c r="K17" s="27">
        <f t="shared" si="0"/>
        <v>-309518463</v>
      </c>
      <c r="L17" s="28">
        <f t="shared" si="0"/>
        <v>-328089583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-35622030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-47292298</v>
      </c>
      <c r="D26" s="19">
        <v>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-47292298</v>
      </c>
      <c r="D27" s="27">
        <f aca="true" t="shared" si="1" ref="D27:L27">SUM(D21:D26)</f>
        <v>-35622030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24500000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-20661</v>
      </c>
      <c r="F33" s="21">
        <v>20661</v>
      </c>
      <c r="G33" s="39">
        <v>2358000</v>
      </c>
      <c r="H33" s="40">
        <v>2358000</v>
      </c>
      <c r="I33" s="42">
        <v>1247381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-18033114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24500000</v>
      </c>
      <c r="D36" s="27">
        <f aca="true" t="shared" si="2" ref="D36:L36">SUM(D31:D35)</f>
        <v>-18033114</v>
      </c>
      <c r="E36" s="28">
        <f t="shared" si="2"/>
        <v>-20661</v>
      </c>
      <c r="F36" s="29">
        <f t="shared" si="2"/>
        <v>20661</v>
      </c>
      <c r="G36" s="27">
        <f t="shared" si="2"/>
        <v>2358000</v>
      </c>
      <c r="H36" s="28">
        <f t="shared" si="2"/>
        <v>2358000</v>
      </c>
      <c r="I36" s="30">
        <f t="shared" si="2"/>
        <v>1247381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3196581</v>
      </c>
      <c r="D38" s="33">
        <f aca="true" t="shared" si="3" ref="D38:L38">+D17+D27+D36</f>
        <v>-30696810</v>
      </c>
      <c r="E38" s="34">
        <f t="shared" si="3"/>
        <v>-48041923</v>
      </c>
      <c r="F38" s="35">
        <f t="shared" si="3"/>
        <v>-134692230</v>
      </c>
      <c r="G38" s="33">
        <f t="shared" si="3"/>
        <v>-285130247</v>
      </c>
      <c r="H38" s="34">
        <f t="shared" si="3"/>
        <v>-285130247</v>
      </c>
      <c r="I38" s="36">
        <f t="shared" si="3"/>
        <v>-259782107</v>
      </c>
      <c r="J38" s="37">
        <f t="shared" si="3"/>
        <v>-861383509</v>
      </c>
      <c r="K38" s="33">
        <f t="shared" si="3"/>
        <v>-309518463</v>
      </c>
      <c r="L38" s="34">
        <f t="shared" si="3"/>
        <v>-328089583</v>
      </c>
    </row>
    <row r="39" spans="1:12" ht="12.75">
      <c r="A39" s="24" t="s">
        <v>47</v>
      </c>
      <c r="B39" s="18" t="s">
        <v>48</v>
      </c>
      <c r="C39" s="33">
        <v>39475812</v>
      </c>
      <c r="D39" s="33">
        <v>42672393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42672393</v>
      </c>
      <c r="D40" s="45">
        <f aca="true" t="shared" si="4" ref="D40:L40">+D38+D39</f>
        <v>11975583</v>
      </c>
      <c r="E40" s="46">
        <f t="shared" si="4"/>
        <v>-48041923</v>
      </c>
      <c r="F40" s="47">
        <f t="shared" si="4"/>
        <v>-134692230</v>
      </c>
      <c r="G40" s="45">
        <f t="shared" si="4"/>
        <v>-285130247</v>
      </c>
      <c r="H40" s="46">
        <f t="shared" si="4"/>
        <v>-285130247</v>
      </c>
      <c r="I40" s="48">
        <f t="shared" si="4"/>
        <v>-259782107</v>
      </c>
      <c r="J40" s="49">
        <f t="shared" si="4"/>
        <v>-861383509</v>
      </c>
      <c r="K40" s="45">
        <f t="shared" si="4"/>
        <v>-309518463</v>
      </c>
      <c r="L40" s="46">
        <f t="shared" si="4"/>
        <v>-328089583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25382801</v>
      </c>
      <c r="D7" s="19">
        <v>24228639</v>
      </c>
      <c r="E7" s="20">
        <v>31715309</v>
      </c>
      <c r="F7" s="21">
        <v>0</v>
      </c>
      <c r="G7" s="19">
        <v>14545276</v>
      </c>
      <c r="H7" s="20">
        <v>14545276</v>
      </c>
      <c r="I7" s="22">
        <v>36390393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473359</v>
      </c>
      <c r="D8" s="19">
        <v>692328</v>
      </c>
      <c r="E8" s="20">
        <v>317038</v>
      </c>
      <c r="F8" s="21">
        <v>0</v>
      </c>
      <c r="G8" s="19">
        <v>477684</v>
      </c>
      <c r="H8" s="20">
        <v>477684</v>
      </c>
      <c r="I8" s="22">
        <v>10108793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335305755</v>
      </c>
      <c r="D9" s="19">
        <v>312303387</v>
      </c>
      <c r="E9" s="20">
        <v>1533437639</v>
      </c>
      <c r="F9" s="21">
        <v>0</v>
      </c>
      <c r="G9" s="19">
        <v>521153</v>
      </c>
      <c r="H9" s="20">
        <v>521153</v>
      </c>
      <c r="I9" s="22">
        <v>1490720525</v>
      </c>
      <c r="J9" s="23">
        <v>280754101</v>
      </c>
      <c r="K9" s="19">
        <v>295388998</v>
      </c>
      <c r="L9" s="20">
        <v>286045277</v>
      </c>
    </row>
    <row r="10" spans="1:12" ht="12.75">
      <c r="A10" s="24" t="s">
        <v>25</v>
      </c>
      <c r="B10" s="18" t="s">
        <v>24</v>
      </c>
      <c r="C10" s="19">
        <v>384157754</v>
      </c>
      <c r="D10" s="19">
        <v>378776000</v>
      </c>
      <c r="E10" s="20">
        <v>100811938</v>
      </c>
      <c r="F10" s="21">
        <v>0</v>
      </c>
      <c r="G10" s="19">
        <v>0</v>
      </c>
      <c r="H10" s="20">
        <v>0</v>
      </c>
      <c r="I10" s="22">
        <v>15596020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8007817</v>
      </c>
      <c r="D11" s="19">
        <v>12920588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-381095257</v>
      </c>
      <c r="D14" s="19">
        <v>-453643312</v>
      </c>
      <c r="E14" s="20">
        <v>-327549480</v>
      </c>
      <c r="F14" s="21">
        <v>-371210605</v>
      </c>
      <c r="G14" s="19">
        <v>-368854654</v>
      </c>
      <c r="H14" s="20">
        <v>-368854654</v>
      </c>
      <c r="I14" s="22">
        <v>-399785628</v>
      </c>
      <c r="J14" s="23">
        <v>-396348730</v>
      </c>
      <c r="K14" s="19">
        <v>-416798812</v>
      </c>
      <c r="L14" s="20">
        <v>-447439149</v>
      </c>
    </row>
    <row r="15" spans="1:12" ht="12.75">
      <c r="A15" s="24" t="s">
        <v>30</v>
      </c>
      <c r="B15" s="18"/>
      <c r="C15" s="19">
        <v>-3067434</v>
      </c>
      <c r="D15" s="19">
        <v>-654839</v>
      </c>
      <c r="E15" s="20">
        <v>-86899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-620000</v>
      </c>
      <c r="K16" s="19">
        <v>-669050</v>
      </c>
      <c r="L16" s="20">
        <v>-723229</v>
      </c>
    </row>
    <row r="17" spans="1:12" ht="12.75">
      <c r="A17" s="25" t="s">
        <v>32</v>
      </c>
      <c r="B17" s="26"/>
      <c r="C17" s="27">
        <f>SUM(C6:C16)</f>
        <v>369164795</v>
      </c>
      <c r="D17" s="27">
        <f aca="true" t="shared" si="0" ref="D17:L17">SUM(D6:D16)</f>
        <v>274622791</v>
      </c>
      <c r="E17" s="28">
        <f t="shared" si="0"/>
        <v>1338645545</v>
      </c>
      <c r="F17" s="29">
        <f t="shared" si="0"/>
        <v>-371210605</v>
      </c>
      <c r="G17" s="27">
        <f t="shared" si="0"/>
        <v>-353310541</v>
      </c>
      <c r="H17" s="30">
        <f t="shared" si="0"/>
        <v>-353310541</v>
      </c>
      <c r="I17" s="29">
        <f t="shared" si="0"/>
        <v>1153030103</v>
      </c>
      <c r="J17" s="31">
        <f t="shared" si="0"/>
        <v>-116214629</v>
      </c>
      <c r="K17" s="27">
        <f t="shared" si="0"/>
        <v>-122078864</v>
      </c>
      <c r="L17" s="28">
        <f t="shared" si="0"/>
        <v>-162117101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1484802</v>
      </c>
      <c r="D21" s="19">
        <v>364166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-4267946</v>
      </c>
      <c r="F23" s="38">
        <v>4267946</v>
      </c>
      <c r="G23" s="39">
        <v>0</v>
      </c>
      <c r="H23" s="40">
        <v>0</v>
      </c>
      <c r="I23" s="22">
        <v>-4267946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-284026690</v>
      </c>
      <c r="D26" s="19">
        <v>-258610366</v>
      </c>
      <c r="E26" s="20">
        <v>-253273715</v>
      </c>
      <c r="F26" s="21">
        <v>0</v>
      </c>
      <c r="G26" s="19">
        <v>-353698225</v>
      </c>
      <c r="H26" s="20">
        <v>-353698225</v>
      </c>
      <c r="I26" s="22">
        <v>-346204318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-282541888</v>
      </c>
      <c r="D27" s="27">
        <f aca="true" t="shared" si="1" ref="D27:L27">SUM(D21:D26)</f>
        <v>-258246200</v>
      </c>
      <c r="E27" s="28">
        <f t="shared" si="1"/>
        <v>-257541661</v>
      </c>
      <c r="F27" s="29">
        <f t="shared" si="1"/>
        <v>4267946</v>
      </c>
      <c r="G27" s="27">
        <f t="shared" si="1"/>
        <v>-353698225</v>
      </c>
      <c r="H27" s="28">
        <f t="shared" si="1"/>
        <v>-353698225</v>
      </c>
      <c r="I27" s="30">
        <f t="shared" si="1"/>
        <v>-350472264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459132</v>
      </c>
      <c r="F33" s="21">
        <v>-459132</v>
      </c>
      <c r="G33" s="39">
        <v>0</v>
      </c>
      <c r="H33" s="40">
        <v>0</v>
      </c>
      <c r="I33" s="42">
        <v>451515</v>
      </c>
      <c r="J33" s="23">
        <v>480000</v>
      </c>
      <c r="K33" s="19">
        <v>34080</v>
      </c>
      <c r="L33" s="20">
        <v>38563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-83662029</v>
      </c>
      <c r="D35" s="19">
        <v>-8461007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-83662029</v>
      </c>
      <c r="D36" s="27">
        <f aca="true" t="shared" si="2" ref="D36:L36">SUM(D31:D35)</f>
        <v>-8461007</v>
      </c>
      <c r="E36" s="28">
        <f t="shared" si="2"/>
        <v>459132</v>
      </c>
      <c r="F36" s="29">
        <f t="shared" si="2"/>
        <v>-459132</v>
      </c>
      <c r="G36" s="27">
        <f t="shared" si="2"/>
        <v>0</v>
      </c>
      <c r="H36" s="28">
        <f t="shared" si="2"/>
        <v>0</v>
      </c>
      <c r="I36" s="30">
        <f t="shared" si="2"/>
        <v>451515</v>
      </c>
      <c r="J36" s="31">
        <f t="shared" si="2"/>
        <v>480000</v>
      </c>
      <c r="K36" s="27">
        <f t="shared" si="2"/>
        <v>34080</v>
      </c>
      <c r="L36" s="28">
        <f t="shared" si="2"/>
        <v>38563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2960878</v>
      </c>
      <c r="D38" s="33">
        <f aca="true" t="shared" si="3" ref="D38:L38">+D17+D27+D36</f>
        <v>7915584</v>
      </c>
      <c r="E38" s="34">
        <f t="shared" si="3"/>
        <v>1081563016</v>
      </c>
      <c r="F38" s="35">
        <f t="shared" si="3"/>
        <v>-367401791</v>
      </c>
      <c r="G38" s="33">
        <f t="shared" si="3"/>
        <v>-707008766</v>
      </c>
      <c r="H38" s="34">
        <f t="shared" si="3"/>
        <v>-707008766</v>
      </c>
      <c r="I38" s="36">
        <f t="shared" si="3"/>
        <v>803009354</v>
      </c>
      <c r="J38" s="37">
        <f t="shared" si="3"/>
        <v>-115734629</v>
      </c>
      <c r="K38" s="33">
        <f t="shared" si="3"/>
        <v>-122044784</v>
      </c>
      <c r="L38" s="34">
        <f t="shared" si="3"/>
        <v>-162078538</v>
      </c>
    </row>
    <row r="39" spans="1:12" ht="12.75">
      <c r="A39" s="24" t="s">
        <v>47</v>
      </c>
      <c r="B39" s="18" t="s">
        <v>48</v>
      </c>
      <c r="C39" s="33">
        <v>57974458</v>
      </c>
      <c r="D39" s="33">
        <v>60935336</v>
      </c>
      <c r="E39" s="34">
        <v>69247340</v>
      </c>
      <c r="F39" s="35">
        <v>0</v>
      </c>
      <c r="G39" s="33">
        <v>0</v>
      </c>
      <c r="H39" s="34">
        <v>0</v>
      </c>
      <c r="I39" s="36">
        <v>162201948</v>
      </c>
      <c r="J39" s="37">
        <v>165832813</v>
      </c>
      <c r="K39" s="33">
        <v>177606947</v>
      </c>
      <c r="L39" s="34">
        <v>190927464</v>
      </c>
    </row>
    <row r="40" spans="1:12" ht="12.75">
      <c r="A40" s="43" t="s">
        <v>49</v>
      </c>
      <c r="B40" s="44" t="s">
        <v>48</v>
      </c>
      <c r="C40" s="45">
        <f>+C38+C39</f>
        <v>60935336</v>
      </c>
      <c r="D40" s="45">
        <f aca="true" t="shared" si="4" ref="D40:L40">+D38+D39</f>
        <v>68850920</v>
      </c>
      <c r="E40" s="46">
        <f t="shared" si="4"/>
        <v>1150810356</v>
      </c>
      <c r="F40" s="47">
        <f t="shared" si="4"/>
        <v>-367401791</v>
      </c>
      <c r="G40" s="45">
        <f t="shared" si="4"/>
        <v>-707008766</v>
      </c>
      <c r="H40" s="46">
        <f t="shared" si="4"/>
        <v>-707008766</v>
      </c>
      <c r="I40" s="48">
        <f t="shared" si="4"/>
        <v>965211302</v>
      </c>
      <c r="J40" s="49">
        <f t="shared" si="4"/>
        <v>50098184</v>
      </c>
      <c r="K40" s="45">
        <f t="shared" si="4"/>
        <v>55562163</v>
      </c>
      <c r="L40" s="46">
        <f t="shared" si="4"/>
        <v>28848926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970237523</v>
      </c>
      <c r="D6" s="19">
        <v>232285813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717487219</v>
      </c>
      <c r="K6" s="19">
        <v>753361580</v>
      </c>
      <c r="L6" s="20">
        <v>796179406</v>
      </c>
    </row>
    <row r="7" spans="1:12" ht="12.75">
      <c r="A7" s="24" t="s">
        <v>21</v>
      </c>
      <c r="B7" s="18"/>
      <c r="C7" s="19">
        <v>0</v>
      </c>
      <c r="D7" s="19">
        <v>821226012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23689491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1230743605</v>
      </c>
      <c r="K8" s="19">
        <v>1292280782</v>
      </c>
      <c r="L8" s="20">
        <v>1377432841</v>
      </c>
    </row>
    <row r="9" spans="1:12" ht="12.75">
      <c r="A9" s="24" t="s">
        <v>23</v>
      </c>
      <c r="B9" s="18" t="s">
        <v>24</v>
      </c>
      <c r="C9" s="19">
        <v>464077142</v>
      </c>
      <c r="D9" s="19">
        <v>81368944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455428393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19673326</v>
      </c>
      <c r="D11" s="19">
        <v>14835339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9779921</v>
      </c>
      <c r="K11" s="19">
        <v>10268917</v>
      </c>
      <c r="L11" s="20">
        <v>8557431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-1363680395</v>
      </c>
      <c r="D14" s="19">
        <v>-1329362221</v>
      </c>
      <c r="E14" s="20">
        <v>-1774648867</v>
      </c>
      <c r="F14" s="21">
        <v>-1522491070</v>
      </c>
      <c r="G14" s="19">
        <v>-1660672438</v>
      </c>
      <c r="H14" s="20">
        <v>-1660672438</v>
      </c>
      <c r="I14" s="22">
        <v>-1654565600</v>
      </c>
      <c r="J14" s="23">
        <v>-1757991481</v>
      </c>
      <c r="K14" s="19">
        <v>-1851227287</v>
      </c>
      <c r="L14" s="20">
        <v>-1966113505</v>
      </c>
    </row>
    <row r="15" spans="1:12" ht="12.75">
      <c r="A15" s="24" t="s">
        <v>30</v>
      </c>
      <c r="B15" s="18"/>
      <c r="C15" s="19">
        <v>-66141054</v>
      </c>
      <c r="D15" s="19">
        <v>-65783550</v>
      </c>
      <c r="E15" s="20">
        <v>-17571078</v>
      </c>
      <c r="F15" s="21">
        <v>-225484</v>
      </c>
      <c r="G15" s="19">
        <v>-5625484</v>
      </c>
      <c r="H15" s="20">
        <v>-5625484</v>
      </c>
      <c r="I15" s="22">
        <v>-34716328</v>
      </c>
      <c r="J15" s="23">
        <v>-7000000</v>
      </c>
      <c r="K15" s="19">
        <v>-7378000</v>
      </c>
      <c r="L15" s="20">
        <v>-7776412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-1777430</v>
      </c>
      <c r="F16" s="21">
        <v>-25844341</v>
      </c>
      <c r="G16" s="19">
        <v>-22545341</v>
      </c>
      <c r="H16" s="20">
        <v>-22545341</v>
      </c>
      <c r="I16" s="22">
        <v>-529339</v>
      </c>
      <c r="J16" s="23">
        <v>-1170000</v>
      </c>
      <c r="K16" s="19">
        <v>-1233180</v>
      </c>
      <c r="L16" s="20">
        <v>-1299772</v>
      </c>
    </row>
    <row r="17" spans="1:12" ht="12.75">
      <c r="A17" s="25" t="s">
        <v>32</v>
      </c>
      <c r="B17" s="26"/>
      <c r="C17" s="27">
        <f>SUM(C6:C16)</f>
        <v>24166542</v>
      </c>
      <c r="D17" s="27">
        <f aca="true" t="shared" si="0" ref="D17:L17">SUM(D6:D16)</f>
        <v>233688221</v>
      </c>
      <c r="E17" s="28">
        <f t="shared" si="0"/>
        <v>-1793997375</v>
      </c>
      <c r="F17" s="29">
        <f t="shared" si="0"/>
        <v>-1548560895</v>
      </c>
      <c r="G17" s="27">
        <f t="shared" si="0"/>
        <v>-1688843263</v>
      </c>
      <c r="H17" s="30">
        <f t="shared" si="0"/>
        <v>-1688843263</v>
      </c>
      <c r="I17" s="29">
        <f t="shared" si="0"/>
        <v>-1689811267</v>
      </c>
      <c r="J17" s="31">
        <f t="shared" si="0"/>
        <v>191849264</v>
      </c>
      <c r="K17" s="27">
        <f t="shared" si="0"/>
        <v>196072812</v>
      </c>
      <c r="L17" s="28">
        <f t="shared" si="0"/>
        <v>206979989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1687998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-310438325</v>
      </c>
      <c r="D26" s="19">
        <v>-219405870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-308750327</v>
      </c>
      <c r="D27" s="27">
        <f aca="true" t="shared" si="1" ref="D27:L27">SUM(D21:D26)</f>
        <v>-219405870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-11361825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18966523</v>
      </c>
      <c r="F33" s="21">
        <v>-18966523</v>
      </c>
      <c r="G33" s="39">
        <v>18966521</v>
      </c>
      <c r="H33" s="40">
        <v>18966521</v>
      </c>
      <c r="I33" s="42">
        <v>4530754</v>
      </c>
      <c r="J33" s="23">
        <v>4445861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-294419</v>
      </c>
      <c r="D35" s="19">
        <v>-8347489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-11656244</v>
      </c>
      <c r="D36" s="27">
        <f aca="true" t="shared" si="2" ref="D36:L36">SUM(D31:D35)</f>
        <v>-8347489</v>
      </c>
      <c r="E36" s="28">
        <f t="shared" si="2"/>
        <v>18966523</v>
      </c>
      <c r="F36" s="29">
        <f t="shared" si="2"/>
        <v>-18966523</v>
      </c>
      <c r="G36" s="27">
        <f t="shared" si="2"/>
        <v>18966521</v>
      </c>
      <c r="H36" s="28">
        <f t="shared" si="2"/>
        <v>18966521</v>
      </c>
      <c r="I36" s="30">
        <f t="shared" si="2"/>
        <v>4530754</v>
      </c>
      <c r="J36" s="31">
        <f t="shared" si="2"/>
        <v>4445861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-296240029</v>
      </c>
      <c r="D38" s="33">
        <f aca="true" t="shared" si="3" ref="D38:L38">+D17+D27+D36</f>
        <v>5934862</v>
      </c>
      <c r="E38" s="34">
        <f t="shared" si="3"/>
        <v>-1775030852</v>
      </c>
      <c r="F38" s="35">
        <f t="shared" si="3"/>
        <v>-1567527418</v>
      </c>
      <c r="G38" s="33">
        <f t="shared" si="3"/>
        <v>-1669876742</v>
      </c>
      <c r="H38" s="34">
        <f t="shared" si="3"/>
        <v>-1669876742</v>
      </c>
      <c r="I38" s="36">
        <f t="shared" si="3"/>
        <v>-1685280513</v>
      </c>
      <c r="J38" s="37">
        <f t="shared" si="3"/>
        <v>196295125</v>
      </c>
      <c r="K38" s="33">
        <f t="shared" si="3"/>
        <v>196072812</v>
      </c>
      <c r="L38" s="34">
        <f t="shared" si="3"/>
        <v>206979989</v>
      </c>
    </row>
    <row r="39" spans="1:12" ht="12.75">
      <c r="A39" s="24" t="s">
        <v>47</v>
      </c>
      <c r="B39" s="18" t="s">
        <v>48</v>
      </c>
      <c r="C39" s="33">
        <v>340812924</v>
      </c>
      <c r="D39" s="33">
        <v>44572895</v>
      </c>
      <c r="E39" s="34">
        <v>57019438</v>
      </c>
      <c r="F39" s="35">
        <v>0</v>
      </c>
      <c r="G39" s="33">
        <v>57467053</v>
      </c>
      <c r="H39" s="34">
        <v>57467053</v>
      </c>
      <c r="I39" s="36">
        <v>10199673</v>
      </c>
      <c r="J39" s="37">
        <v>-205533544</v>
      </c>
      <c r="K39" s="33">
        <v>127893410</v>
      </c>
      <c r="L39" s="34">
        <v>480468446</v>
      </c>
    </row>
    <row r="40" spans="1:12" ht="12.75">
      <c r="A40" s="43" t="s">
        <v>49</v>
      </c>
      <c r="B40" s="44" t="s">
        <v>48</v>
      </c>
      <c r="C40" s="45">
        <f>+C38+C39</f>
        <v>44572895</v>
      </c>
      <c r="D40" s="45">
        <f aca="true" t="shared" si="4" ref="D40:L40">+D38+D39</f>
        <v>50507757</v>
      </c>
      <c r="E40" s="46">
        <f t="shared" si="4"/>
        <v>-1718011414</v>
      </c>
      <c r="F40" s="47">
        <f t="shared" si="4"/>
        <v>-1567527418</v>
      </c>
      <c r="G40" s="45">
        <f t="shared" si="4"/>
        <v>-1612409689</v>
      </c>
      <c r="H40" s="46">
        <f t="shared" si="4"/>
        <v>-1612409689</v>
      </c>
      <c r="I40" s="48">
        <f t="shared" si="4"/>
        <v>-1675080840</v>
      </c>
      <c r="J40" s="49">
        <f t="shared" si="4"/>
        <v>-9238419</v>
      </c>
      <c r="K40" s="45">
        <f t="shared" si="4"/>
        <v>323966222</v>
      </c>
      <c r="L40" s="46">
        <f t="shared" si="4"/>
        <v>687448435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15948457</v>
      </c>
      <c r="D6" s="19">
        <v>15616785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13223022</v>
      </c>
      <c r="D7" s="19">
        <v>13770776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4437734</v>
      </c>
      <c r="D8" s="19">
        <v>2700750</v>
      </c>
      <c r="E8" s="20">
        <v>519</v>
      </c>
      <c r="F8" s="21">
        <v>0</v>
      </c>
      <c r="G8" s="19">
        <v>0</v>
      </c>
      <c r="H8" s="20">
        <v>0</v>
      </c>
      <c r="I8" s="22">
        <v>182486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27500096</v>
      </c>
      <c r="D9" s="19">
        <v>49021216</v>
      </c>
      <c r="E9" s="20">
        <v>0</v>
      </c>
      <c r="F9" s="21">
        <v>2001248</v>
      </c>
      <c r="G9" s="19">
        <v>9343489</v>
      </c>
      <c r="H9" s="20">
        <v>9343489</v>
      </c>
      <c r="I9" s="22">
        <v>13398817</v>
      </c>
      <c r="J9" s="23">
        <v>12270135</v>
      </c>
      <c r="K9" s="19">
        <v>14585129</v>
      </c>
      <c r="L9" s="20">
        <v>20580651</v>
      </c>
    </row>
    <row r="10" spans="1:12" ht="12.75">
      <c r="A10" s="24" t="s">
        <v>25</v>
      </c>
      <c r="B10" s="18" t="s">
        <v>24</v>
      </c>
      <c r="C10" s="19">
        <v>20368729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1655259</v>
      </c>
      <c r="D11" s="19">
        <v>1428216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-63160242</v>
      </c>
      <c r="D14" s="19">
        <v>-65828150</v>
      </c>
      <c r="E14" s="20">
        <v>-7927484</v>
      </c>
      <c r="F14" s="21">
        <v>-64540242</v>
      </c>
      <c r="G14" s="19">
        <v>-68343091</v>
      </c>
      <c r="H14" s="20">
        <v>-68343091</v>
      </c>
      <c r="I14" s="22">
        <v>-65287671</v>
      </c>
      <c r="J14" s="23">
        <v>-76648451</v>
      </c>
      <c r="K14" s="19">
        <v>-79914704</v>
      </c>
      <c r="L14" s="20">
        <v>-84250378</v>
      </c>
    </row>
    <row r="15" spans="1:12" ht="12.75">
      <c r="A15" s="24" t="s">
        <v>30</v>
      </c>
      <c r="B15" s="18"/>
      <c r="C15" s="19">
        <v>-336204</v>
      </c>
      <c r="D15" s="19">
        <v>-346790</v>
      </c>
      <c r="E15" s="20">
        <v>0</v>
      </c>
      <c r="F15" s="21">
        <v>-83069</v>
      </c>
      <c r="G15" s="19">
        <v>-287000</v>
      </c>
      <c r="H15" s="20">
        <v>-287000</v>
      </c>
      <c r="I15" s="22">
        <v>-2163</v>
      </c>
      <c r="J15" s="23">
        <v>-303664</v>
      </c>
      <c r="K15" s="19">
        <v>-320062</v>
      </c>
      <c r="L15" s="20">
        <v>-337345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19636851</v>
      </c>
      <c r="D17" s="27">
        <f aca="true" t="shared" si="0" ref="D17:L17">SUM(D6:D16)</f>
        <v>16362803</v>
      </c>
      <c r="E17" s="28">
        <f t="shared" si="0"/>
        <v>-7926965</v>
      </c>
      <c r="F17" s="29">
        <f t="shared" si="0"/>
        <v>-62622063</v>
      </c>
      <c r="G17" s="27">
        <f t="shared" si="0"/>
        <v>-59286602</v>
      </c>
      <c r="H17" s="30">
        <f t="shared" si="0"/>
        <v>-59286602</v>
      </c>
      <c r="I17" s="29">
        <f t="shared" si="0"/>
        <v>-51708531</v>
      </c>
      <c r="J17" s="31">
        <f t="shared" si="0"/>
        <v>-64681980</v>
      </c>
      <c r="K17" s="27">
        <f t="shared" si="0"/>
        <v>-65649637</v>
      </c>
      <c r="L17" s="28">
        <f t="shared" si="0"/>
        <v>-64007072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-25942094</v>
      </c>
      <c r="D26" s="19">
        <v>-22501587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-25942094</v>
      </c>
      <c r="D27" s="27">
        <f aca="true" t="shared" si="1" ref="D27:L27">SUM(D21:D26)</f>
        <v>-22501587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-5072</v>
      </c>
      <c r="F33" s="21">
        <v>518635</v>
      </c>
      <c r="G33" s="39">
        <v>-305000</v>
      </c>
      <c r="H33" s="40">
        <v>-305000</v>
      </c>
      <c r="I33" s="42">
        <v>-8424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-129502</v>
      </c>
      <c r="D35" s="19">
        <v>-61976</v>
      </c>
      <c r="E35" s="20">
        <v>-1673</v>
      </c>
      <c r="F35" s="21">
        <v>-85000</v>
      </c>
      <c r="G35" s="19">
        <v>0</v>
      </c>
      <c r="H35" s="20">
        <v>0</v>
      </c>
      <c r="I35" s="22">
        <v>36194</v>
      </c>
      <c r="J35" s="23">
        <v>124451</v>
      </c>
      <c r="K35" s="19">
        <v>94488</v>
      </c>
      <c r="L35" s="20">
        <v>104978</v>
      </c>
    </row>
    <row r="36" spans="1:12" ht="12.75">
      <c r="A36" s="25" t="s">
        <v>45</v>
      </c>
      <c r="B36" s="26"/>
      <c r="C36" s="27">
        <f>SUM(C31:C35)</f>
        <v>-129502</v>
      </c>
      <c r="D36" s="27">
        <f aca="true" t="shared" si="2" ref="D36:L36">SUM(D31:D35)</f>
        <v>-61976</v>
      </c>
      <c r="E36" s="28">
        <f t="shared" si="2"/>
        <v>-6745</v>
      </c>
      <c r="F36" s="29">
        <f t="shared" si="2"/>
        <v>433635</v>
      </c>
      <c r="G36" s="27">
        <f t="shared" si="2"/>
        <v>-305000</v>
      </c>
      <c r="H36" s="28">
        <f t="shared" si="2"/>
        <v>-305000</v>
      </c>
      <c r="I36" s="30">
        <f t="shared" si="2"/>
        <v>27770</v>
      </c>
      <c r="J36" s="31">
        <f t="shared" si="2"/>
        <v>124451</v>
      </c>
      <c r="K36" s="27">
        <f t="shared" si="2"/>
        <v>94488</v>
      </c>
      <c r="L36" s="28">
        <f t="shared" si="2"/>
        <v>104978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-6434745</v>
      </c>
      <c r="D38" s="33">
        <f aca="true" t="shared" si="3" ref="D38:L38">+D17+D27+D36</f>
        <v>-6200760</v>
      </c>
      <c r="E38" s="34">
        <f t="shared" si="3"/>
        <v>-7933710</v>
      </c>
      <c r="F38" s="35">
        <f t="shared" si="3"/>
        <v>-62188428</v>
      </c>
      <c r="G38" s="33">
        <f t="shared" si="3"/>
        <v>-59591602</v>
      </c>
      <c r="H38" s="34">
        <f t="shared" si="3"/>
        <v>-59591602</v>
      </c>
      <c r="I38" s="36">
        <f t="shared" si="3"/>
        <v>-51680761</v>
      </c>
      <c r="J38" s="37">
        <f t="shared" si="3"/>
        <v>-64557529</v>
      </c>
      <c r="K38" s="33">
        <f t="shared" si="3"/>
        <v>-65555149</v>
      </c>
      <c r="L38" s="34">
        <f t="shared" si="3"/>
        <v>-63902094</v>
      </c>
    </row>
    <row r="39" spans="1:12" ht="12.75">
      <c r="A39" s="24" t="s">
        <v>47</v>
      </c>
      <c r="B39" s="18" t="s">
        <v>48</v>
      </c>
      <c r="C39" s="33">
        <v>27463226</v>
      </c>
      <c r="D39" s="33">
        <v>21028481</v>
      </c>
      <c r="E39" s="34">
        <v>0</v>
      </c>
      <c r="F39" s="35">
        <v>6231526</v>
      </c>
      <c r="G39" s="33">
        <v>311357</v>
      </c>
      <c r="H39" s="34">
        <v>311357</v>
      </c>
      <c r="I39" s="36">
        <v>-126574</v>
      </c>
      <c r="J39" s="37">
        <v>-831443</v>
      </c>
      <c r="K39" s="33">
        <v>-874703</v>
      </c>
      <c r="L39" s="34">
        <v>-920214</v>
      </c>
    </row>
    <row r="40" spans="1:12" ht="12.75">
      <c r="A40" s="43" t="s">
        <v>49</v>
      </c>
      <c r="B40" s="44" t="s">
        <v>48</v>
      </c>
      <c r="C40" s="45">
        <f>+C38+C39</f>
        <v>21028481</v>
      </c>
      <c r="D40" s="45">
        <f aca="true" t="shared" si="4" ref="D40:L40">+D38+D39</f>
        <v>14827721</v>
      </c>
      <c r="E40" s="46">
        <f t="shared" si="4"/>
        <v>-7933710</v>
      </c>
      <c r="F40" s="47">
        <f t="shared" si="4"/>
        <v>-55956902</v>
      </c>
      <c r="G40" s="45">
        <f t="shared" si="4"/>
        <v>-59280245</v>
      </c>
      <c r="H40" s="46">
        <f t="shared" si="4"/>
        <v>-59280245</v>
      </c>
      <c r="I40" s="48">
        <f t="shared" si="4"/>
        <v>-51807335</v>
      </c>
      <c r="J40" s="49">
        <f t="shared" si="4"/>
        <v>-65388972</v>
      </c>
      <c r="K40" s="45">
        <f t="shared" si="4"/>
        <v>-66429852</v>
      </c>
      <c r="L40" s="46">
        <f t="shared" si="4"/>
        <v>-64822308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26158362</v>
      </c>
      <c r="E6" s="20">
        <v>12141401</v>
      </c>
      <c r="F6" s="21">
        <v>6219779</v>
      </c>
      <c r="G6" s="19">
        <v>6219779</v>
      </c>
      <c r="H6" s="20">
        <v>6219779</v>
      </c>
      <c r="I6" s="22">
        <v>12705609</v>
      </c>
      <c r="J6" s="23">
        <v>52908204</v>
      </c>
      <c r="K6" s="19">
        <v>53437284</v>
      </c>
      <c r="L6" s="20">
        <v>53971656</v>
      </c>
    </row>
    <row r="7" spans="1:12" ht="12.75">
      <c r="A7" s="24" t="s">
        <v>21</v>
      </c>
      <c r="B7" s="18"/>
      <c r="C7" s="19">
        <v>20114310</v>
      </c>
      <c r="D7" s="19">
        <v>0</v>
      </c>
      <c r="E7" s="20">
        <v>452949</v>
      </c>
      <c r="F7" s="21">
        <v>1170944</v>
      </c>
      <c r="G7" s="19">
        <v>1170944</v>
      </c>
      <c r="H7" s="20">
        <v>1170944</v>
      </c>
      <c r="I7" s="22">
        <v>393479</v>
      </c>
      <c r="J7" s="23">
        <v>1233000</v>
      </c>
      <c r="K7" s="19">
        <v>1245336</v>
      </c>
      <c r="L7" s="20">
        <v>1257780</v>
      </c>
    </row>
    <row r="8" spans="1:12" ht="12.75">
      <c r="A8" s="24" t="s">
        <v>22</v>
      </c>
      <c r="B8" s="18"/>
      <c r="C8" s="19">
        <v>2316106</v>
      </c>
      <c r="D8" s="19">
        <v>8309509</v>
      </c>
      <c r="E8" s="20">
        <v>14178179</v>
      </c>
      <c r="F8" s="21">
        <v>584718</v>
      </c>
      <c r="G8" s="19">
        <v>569461</v>
      </c>
      <c r="H8" s="20">
        <v>569461</v>
      </c>
      <c r="I8" s="22">
        <v>12487456</v>
      </c>
      <c r="J8" s="23">
        <v>5248968</v>
      </c>
      <c r="K8" s="19">
        <v>5301468</v>
      </c>
      <c r="L8" s="20">
        <v>5354460</v>
      </c>
    </row>
    <row r="9" spans="1:12" ht="12.75">
      <c r="A9" s="24" t="s">
        <v>23</v>
      </c>
      <c r="B9" s="18" t="s">
        <v>24</v>
      </c>
      <c r="C9" s="19">
        <v>119393634</v>
      </c>
      <c r="D9" s="19">
        <v>101958319</v>
      </c>
      <c r="E9" s="20">
        <v>228604182</v>
      </c>
      <c r="F9" s="21">
        <v>-1553836</v>
      </c>
      <c r="G9" s="19">
        <v>79656336</v>
      </c>
      <c r="H9" s="20">
        <v>79656336</v>
      </c>
      <c r="I9" s="22">
        <v>300326224</v>
      </c>
      <c r="J9" s="23">
        <v>94867872</v>
      </c>
      <c r="K9" s="19">
        <v>95816544</v>
      </c>
      <c r="L9" s="20">
        <v>96774708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22081180</v>
      </c>
      <c r="F10" s="21">
        <v>0</v>
      </c>
      <c r="G10" s="19">
        <v>21400000</v>
      </c>
      <c r="H10" s="20">
        <v>21400000</v>
      </c>
      <c r="I10" s="22">
        <v>21400000</v>
      </c>
      <c r="J10" s="23">
        <v>23766000</v>
      </c>
      <c r="K10" s="19">
        <v>24003660</v>
      </c>
      <c r="L10" s="20">
        <v>24243696</v>
      </c>
    </row>
    <row r="11" spans="1:12" ht="12.75">
      <c r="A11" s="24" t="s">
        <v>26</v>
      </c>
      <c r="B11" s="18"/>
      <c r="C11" s="19">
        <v>2550115</v>
      </c>
      <c r="D11" s="19">
        <v>3697240</v>
      </c>
      <c r="E11" s="20">
        <v>203931</v>
      </c>
      <c r="F11" s="21">
        <v>0</v>
      </c>
      <c r="G11" s="19">
        <v>0</v>
      </c>
      <c r="H11" s="20">
        <v>0</v>
      </c>
      <c r="I11" s="22">
        <v>2955452</v>
      </c>
      <c r="J11" s="23">
        <v>3812268</v>
      </c>
      <c r="K11" s="19">
        <v>3850392</v>
      </c>
      <c r="L11" s="20">
        <v>3888900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-69534380</v>
      </c>
      <c r="D14" s="19">
        <v>96849265</v>
      </c>
      <c r="E14" s="20">
        <v>-80708038</v>
      </c>
      <c r="F14" s="21">
        <v>-68178199</v>
      </c>
      <c r="G14" s="19">
        <v>-98253339</v>
      </c>
      <c r="H14" s="20">
        <v>-98253339</v>
      </c>
      <c r="I14" s="22">
        <v>-119555834</v>
      </c>
      <c r="J14" s="23">
        <v>-100794444</v>
      </c>
      <c r="K14" s="19">
        <v>-101802300</v>
      </c>
      <c r="L14" s="20">
        <v>-102820380</v>
      </c>
    </row>
    <row r="15" spans="1:12" ht="12.75">
      <c r="A15" s="24" t="s">
        <v>30</v>
      </c>
      <c r="B15" s="18"/>
      <c r="C15" s="19">
        <v>-491000</v>
      </c>
      <c r="D15" s="19">
        <v>0</v>
      </c>
      <c r="E15" s="20">
        <v>-475325</v>
      </c>
      <c r="F15" s="21">
        <v>-10072681</v>
      </c>
      <c r="G15" s="19">
        <v>-8125749</v>
      </c>
      <c r="H15" s="20">
        <v>-8125749</v>
      </c>
      <c r="I15" s="22">
        <v>-3001721</v>
      </c>
      <c r="J15" s="23">
        <v>-1200000</v>
      </c>
      <c r="K15" s="19">
        <v>-1212000</v>
      </c>
      <c r="L15" s="20">
        <v>-1224120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74348785</v>
      </c>
      <c r="D17" s="27">
        <f aca="true" t="shared" si="0" ref="D17:L17">SUM(D6:D16)</f>
        <v>236972695</v>
      </c>
      <c r="E17" s="28">
        <f t="shared" si="0"/>
        <v>196478459</v>
      </c>
      <c r="F17" s="29">
        <f t="shared" si="0"/>
        <v>-71829275</v>
      </c>
      <c r="G17" s="27">
        <f t="shared" si="0"/>
        <v>2637432</v>
      </c>
      <c r="H17" s="30">
        <f t="shared" si="0"/>
        <v>2637432</v>
      </c>
      <c r="I17" s="29">
        <f t="shared" si="0"/>
        <v>227710665</v>
      </c>
      <c r="J17" s="31">
        <f t="shared" si="0"/>
        <v>79841868</v>
      </c>
      <c r="K17" s="27">
        <f t="shared" si="0"/>
        <v>80640384</v>
      </c>
      <c r="L17" s="28">
        <f t="shared" si="0"/>
        <v>81446700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226680</v>
      </c>
      <c r="D21" s="19">
        <v>3816564</v>
      </c>
      <c r="E21" s="20">
        <v>2218727</v>
      </c>
      <c r="F21" s="38">
        <v>5000000</v>
      </c>
      <c r="G21" s="39">
        <v>8800000</v>
      </c>
      <c r="H21" s="40">
        <v>8800000</v>
      </c>
      <c r="I21" s="22">
        <v>443259</v>
      </c>
      <c r="J21" s="41">
        <v>8799996</v>
      </c>
      <c r="K21" s="39">
        <v>8887992</v>
      </c>
      <c r="L21" s="40">
        <v>8976876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100000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-70000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-68204619</v>
      </c>
      <c r="D26" s="19">
        <v>32125812</v>
      </c>
      <c r="E26" s="20">
        <v>-34445183</v>
      </c>
      <c r="F26" s="21">
        <v>-39682256</v>
      </c>
      <c r="G26" s="19">
        <v>-87504949</v>
      </c>
      <c r="H26" s="20">
        <v>-87504949</v>
      </c>
      <c r="I26" s="22">
        <v>-81659718</v>
      </c>
      <c r="J26" s="23">
        <v>-90561000</v>
      </c>
      <c r="K26" s="19">
        <v>-91466628</v>
      </c>
      <c r="L26" s="20">
        <v>-92381316</v>
      </c>
    </row>
    <row r="27" spans="1:12" ht="12.75">
      <c r="A27" s="25" t="s">
        <v>39</v>
      </c>
      <c r="B27" s="26"/>
      <c r="C27" s="27">
        <f>SUM(C21:C26)</f>
        <v>-67947939</v>
      </c>
      <c r="D27" s="27">
        <f aca="true" t="shared" si="1" ref="D27:L27">SUM(D21:D26)</f>
        <v>35942376</v>
      </c>
      <c r="E27" s="28">
        <f t="shared" si="1"/>
        <v>-32226456</v>
      </c>
      <c r="F27" s="29">
        <f t="shared" si="1"/>
        <v>-34682256</v>
      </c>
      <c r="G27" s="27">
        <f t="shared" si="1"/>
        <v>-78704949</v>
      </c>
      <c r="H27" s="28">
        <f t="shared" si="1"/>
        <v>-78704949</v>
      </c>
      <c r="I27" s="30">
        <f t="shared" si="1"/>
        <v>-81216459</v>
      </c>
      <c r="J27" s="31">
        <f t="shared" si="1"/>
        <v>-81761004</v>
      </c>
      <c r="K27" s="27">
        <f t="shared" si="1"/>
        <v>-82578636</v>
      </c>
      <c r="L27" s="28">
        <f t="shared" si="1"/>
        <v>-83404440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9383001</v>
      </c>
      <c r="F32" s="21">
        <v>0</v>
      </c>
      <c r="G32" s="19">
        <v>0</v>
      </c>
      <c r="H32" s="20">
        <v>0</v>
      </c>
      <c r="I32" s="22">
        <v>5755949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-1215</v>
      </c>
      <c r="D35" s="19">
        <v>0</v>
      </c>
      <c r="E35" s="20">
        <v>-9084997</v>
      </c>
      <c r="F35" s="21">
        <v>0</v>
      </c>
      <c r="G35" s="19">
        <v>0</v>
      </c>
      <c r="H35" s="20">
        <v>0</v>
      </c>
      <c r="I35" s="22">
        <v>-14048269</v>
      </c>
      <c r="J35" s="23">
        <v>-24750000</v>
      </c>
      <c r="K35" s="19">
        <v>-24997500</v>
      </c>
      <c r="L35" s="20">
        <v>-25247472</v>
      </c>
    </row>
    <row r="36" spans="1:12" ht="12.75">
      <c r="A36" s="25" t="s">
        <v>45</v>
      </c>
      <c r="B36" s="26"/>
      <c r="C36" s="27">
        <f>SUM(C31:C35)</f>
        <v>-1215</v>
      </c>
      <c r="D36" s="27">
        <f aca="true" t="shared" si="2" ref="D36:L36">SUM(D31:D35)</f>
        <v>0</v>
      </c>
      <c r="E36" s="28">
        <f t="shared" si="2"/>
        <v>298004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-8292320</v>
      </c>
      <c r="J36" s="31">
        <f t="shared" si="2"/>
        <v>-24750000</v>
      </c>
      <c r="K36" s="27">
        <f t="shared" si="2"/>
        <v>-24997500</v>
      </c>
      <c r="L36" s="28">
        <f t="shared" si="2"/>
        <v>-25247472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6399631</v>
      </c>
      <c r="D38" s="33">
        <f aca="true" t="shared" si="3" ref="D38:L38">+D17+D27+D36</f>
        <v>272915071</v>
      </c>
      <c r="E38" s="34">
        <f t="shared" si="3"/>
        <v>164550007</v>
      </c>
      <c r="F38" s="35">
        <f t="shared" si="3"/>
        <v>-106511531</v>
      </c>
      <c r="G38" s="33">
        <f t="shared" si="3"/>
        <v>-76067517</v>
      </c>
      <c r="H38" s="34">
        <f t="shared" si="3"/>
        <v>-76067517</v>
      </c>
      <c r="I38" s="36">
        <f t="shared" si="3"/>
        <v>138201886</v>
      </c>
      <c r="J38" s="37">
        <f t="shared" si="3"/>
        <v>-26669136</v>
      </c>
      <c r="K38" s="33">
        <f t="shared" si="3"/>
        <v>-26935752</v>
      </c>
      <c r="L38" s="34">
        <f t="shared" si="3"/>
        <v>-27205212</v>
      </c>
    </row>
    <row r="39" spans="1:12" ht="12.75">
      <c r="A39" s="24" t="s">
        <v>47</v>
      </c>
      <c r="B39" s="18" t="s">
        <v>48</v>
      </c>
      <c r="C39" s="33">
        <v>30342809</v>
      </c>
      <c r="D39" s="33">
        <v>47890791</v>
      </c>
      <c r="E39" s="34">
        <v>47889924</v>
      </c>
      <c r="F39" s="35">
        <v>0</v>
      </c>
      <c r="G39" s="33">
        <v>0</v>
      </c>
      <c r="H39" s="34">
        <v>0</v>
      </c>
      <c r="I39" s="36">
        <v>49246183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36742440</v>
      </c>
      <c r="D40" s="45">
        <f aca="true" t="shared" si="4" ref="D40:L40">+D38+D39</f>
        <v>320805862</v>
      </c>
      <c r="E40" s="46">
        <f t="shared" si="4"/>
        <v>212439931</v>
      </c>
      <c r="F40" s="47">
        <f t="shared" si="4"/>
        <v>-106511531</v>
      </c>
      <c r="G40" s="45">
        <f t="shared" si="4"/>
        <v>-76067517</v>
      </c>
      <c r="H40" s="46">
        <f t="shared" si="4"/>
        <v>-76067517</v>
      </c>
      <c r="I40" s="48">
        <f t="shared" si="4"/>
        <v>187448069</v>
      </c>
      <c r="J40" s="49">
        <f t="shared" si="4"/>
        <v>-26669136</v>
      </c>
      <c r="K40" s="45">
        <f t="shared" si="4"/>
        <v>-26935752</v>
      </c>
      <c r="L40" s="46">
        <f t="shared" si="4"/>
        <v>-27205212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18948023</v>
      </c>
      <c r="D7" s="19">
        <v>14837733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220000</v>
      </c>
      <c r="D8" s="19">
        <v>273789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210421295</v>
      </c>
      <c r="D9" s="19">
        <v>225494019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1788345</v>
      </c>
      <c r="D11" s="19">
        <v>4182193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-175166388</v>
      </c>
      <c r="D14" s="19">
        <v>-182891192</v>
      </c>
      <c r="E14" s="20">
        <v>-178194139</v>
      </c>
      <c r="F14" s="21">
        <v>-249809753</v>
      </c>
      <c r="G14" s="19">
        <v>-174743080</v>
      </c>
      <c r="H14" s="20">
        <v>-174743080</v>
      </c>
      <c r="I14" s="22">
        <v>-24655530</v>
      </c>
      <c r="J14" s="23">
        <v>-206656743</v>
      </c>
      <c r="K14" s="19">
        <v>-219157461</v>
      </c>
      <c r="L14" s="20">
        <v>-230702476</v>
      </c>
    </row>
    <row r="15" spans="1:12" ht="12.75">
      <c r="A15" s="24" t="s">
        <v>30</v>
      </c>
      <c r="B15" s="18"/>
      <c r="C15" s="19">
        <v>-791964</v>
      </c>
      <c r="D15" s="19">
        <v>-936618</v>
      </c>
      <c r="E15" s="20">
        <v>-992521</v>
      </c>
      <c r="F15" s="21">
        <v>-1528000</v>
      </c>
      <c r="G15" s="19">
        <v>-764001</v>
      </c>
      <c r="H15" s="20">
        <v>-764001</v>
      </c>
      <c r="I15" s="22">
        <v>1315782</v>
      </c>
      <c r="J15" s="23">
        <v>-764000</v>
      </c>
      <c r="K15" s="19">
        <v>-764000</v>
      </c>
      <c r="L15" s="20">
        <v>-764000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55419311</v>
      </c>
      <c r="D17" s="27">
        <f aca="true" t="shared" si="0" ref="D17:L17">SUM(D6:D16)</f>
        <v>60959924</v>
      </c>
      <c r="E17" s="28">
        <f t="shared" si="0"/>
        <v>-179186660</v>
      </c>
      <c r="F17" s="29">
        <f t="shared" si="0"/>
        <v>-251337753</v>
      </c>
      <c r="G17" s="27">
        <f t="shared" si="0"/>
        <v>-175507081</v>
      </c>
      <c r="H17" s="30">
        <f t="shared" si="0"/>
        <v>-175507081</v>
      </c>
      <c r="I17" s="29">
        <f t="shared" si="0"/>
        <v>-23339748</v>
      </c>
      <c r="J17" s="31">
        <f t="shared" si="0"/>
        <v>-207420743</v>
      </c>
      <c r="K17" s="27">
        <f t="shared" si="0"/>
        <v>-219921461</v>
      </c>
      <c r="L17" s="28">
        <f t="shared" si="0"/>
        <v>-231466476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88900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-10500</v>
      </c>
      <c r="F23" s="38">
        <v>10500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-37732761</v>
      </c>
      <c r="D26" s="19">
        <v>-57233892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-37643861</v>
      </c>
      <c r="D27" s="27">
        <f aca="true" t="shared" si="1" ref="D27:L27">SUM(D21:D26)</f>
        <v>-57233892</v>
      </c>
      <c r="E27" s="28">
        <f t="shared" si="1"/>
        <v>-10500</v>
      </c>
      <c r="F27" s="29">
        <f t="shared" si="1"/>
        <v>10500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133687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831886</v>
      </c>
      <c r="F33" s="21">
        <v>-831886</v>
      </c>
      <c r="G33" s="39">
        <v>0</v>
      </c>
      <c r="H33" s="40">
        <v>0</v>
      </c>
      <c r="I33" s="42">
        <v>-2559535</v>
      </c>
      <c r="J33" s="23">
        <v>0</v>
      </c>
      <c r="K33" s="19">
        <v>1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-67335</v>
      </c>
      <c r="D35" s="19">
        <v>-707117</v>
      </c>
      <c r="E35" s="20">
        <v>-167359</v>
      </c>
      <c r="F35" s="21">
        <v>0</v>
      </c>
      <c r="G35" s="19">
        <v>-3</v>
      </c>
      <c r="H35" s="20">
        <v>-3</v>
      </c>
      <c r="I35" s="22">
        <v>918750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66352</v>
      </c>
      <c r="D36" s="27">
        <f aca="true" t="shared" si="2" ref="D36:L36">SUM(D31:D35)</f>
        <v>-707117</v>
      </c>
      <c r="E36" s="28">
        <f t="shared" si="2"/>
        <v>664527</v>
      </c>
      <c r="F36" s="29">
        <f t="shared" si="2"/>
        <v>-831886</v>
      </c>
      <c r="G36" s="27">
        <f t="shared" si="2"/>
        <v>-3</v>
      </c>
      <c r="H36" s="28">
        <f t="shared" si="2"/>
        <v>-3</v>
      </c>
      <c r="I36" s="30">
        <f t="shared" si="2"/>
        <v>-1640785</v>
      </c>
      <c r="J36" s="31">
        <f t="shared" si="2"/>
        <v>0</v>
      </c>
      <c r="K36" s="27">
        <f t="shared" si="2"/>
        <v>1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17841802</v>
      </c>
      <c r="D38" s="33">
        <f aca="true" t="shared" si="3" ref="D38:L38">+D17+D27+D36</f>
        <v>3018915</v>
      </c>
      <c r="E38" s="34">
        <f t="shared" si="3"/>
        <v>-178532633</v>
      </c>
      <c r="F38" s="35">
        <f t="shared" si="3"/>
        <v>-252159139</v>
      </c>
      <c r="G38" s="33">
        <f t="shared" si="3"/>
        <v>-175507084</v>
      </c>
      <c r="H38" s="34">
        <f t="shared" si="3"/>
        <v>-175507084</v>
      </c>
      <c r="I38" s="36">
        <f t="shared" si="3"/>
        <v>-24980533</v>
      </c>
      <c r="J38" s="37">
        <f t="shared" si="3"/>
        <v>-207420743</v>
      </c>
      <c r="K38" s="33">
        <f t="shared" si="3"/>
        <v>-219921460</v>
      </c>
      <c r="L38" s="34">
        <f t="shared" si="3"/>
        <v>-231466476</v>
      </c>
    </row>
    <row r="39" spans="1:12" ht="12.75">
      <c r="A39" s="24" t="s">
        <v>47</v>
      </c>
      <c r="B39" s="18" t="s">
        <v>48</v>
      </c>
      <c r="C39" s="33">
        <v>147870</v>
      </c>
      <c r="D39" s="33">
        <v>17989672</v>
      </c>
      <c r="E39" s="34">
        <v>0</v>
      </c>
      <c r="F39" s="35">
        <v>0</v>
      </c>
      <c r="G39" s="33">
        <v>11</v>
      </c>
      <c r="H39" s="34">
        <v>11</v>
      </c>
      <c r="I39" s="36">
        <v>-20919702</v>
      </c>
      <c r="J39" s="37">
        <v>0</v>
      </c>
      <c r="K39" s="33">
        <v>0</v>
      </c>
      <c r="L39" s="34">
        <v>5</v>
      </c>
    </row>
    <row r="40" spans="1:12" ht="12.75">
      <c r="A40" s="43" t="s">
        <v>49</v>
      </c>
      <c r="B40" s="44" t="s">
        <v>48</v>
      </c>
      <c r="C40" s="45">
        <f>+C38+C39</f>
        <v>17989672</v>
      </c>
      <c r="D40" s="45">
        <f aca="true" t="shared" si="4" ref="D40:L40">+D38+D39</f>
        <v>21008587</v>
      </c>
      <c r="E40" s="46">
        <f t="shared" si="4"/>
        <v>-178532633</v>
      </c>
      <c r="F40" s="47">
        <f t="shared" si="4"/>
        <v>-252159139</v>
      </c>
      <c r="G40" s="45">
        <f t="shared" si="4"/>
        <v>-175507073</v>
      </c>
      <c r="H40" s="46">
        <f t="shared" si="4"/>
        <v>-175507073</v>
      </c>
      <c r="I40" s="48">
        <f t="shared" si="4"/>
        <v>-45900235</v>
      </c>
      <c r="J40" s="49">
        <f t="shared" si="4"/>
        <v>-207420743</v>
      </c>
      <c r="K40" s="45">
        <f t="shared" si="4"/>
        <v>-219921460</v>
      </c>
      <c r="L40" s="46">
        <f t="shared" si="4"/>
        <v>-231466471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30610070</v>
      </c>
      <c r="D8" s="19">
        <v>17773020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92930835</v>
      </c>
      <c r="D9" s="19">
        <v>99777702</v>
      </c>
      <c r="E9" s="20">
        <v>0</v>
      </c>
      <c r="F9" s="21">
        <v>1351000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298280</v>
      </c>
      <c r="D11" s="19">
        <v>357302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-92838218</v>
      </c>
      <c r="D14" s="19">
        <v>-82430653</v>
      </c>
      <c r="E14" s="20">
        <v>-11127216</v>
      </c>
      <c r="F14" s="21">
        <v>-105686098</v>
      </c>
      <c r="G14" s="19">
        <v>-101873512</v>
      </c>
      <c r="H14" s="20">
        <v>-101873512</v>
      </c>
      <c r="I14" s="22">
        <v>-104062495</v>
      </c>
      <c r="J14" s="23">
        <v>-110915675</v>
      </c>
      <c r="K14" s="19">
        <v>-106180383</v>
      </c>
      <c r="L14" s="20">
        <v>-120297103</v>
      </c>
    </row>
    <row r="15" spans="1:12" ht="12.75">
      <c r="A15" s="24" t="s">
        <v>30</v>
      </c>
      <c r="B15" s="18"/>
      <c r="C15" s="19">
        <v>-2065316</v>
      </c>
      <c r="D15" s="19">
        <v>0</v>
      </c>
      <c r="E15" s="20">
        <v>-25191</v>
      </c>
      <c r="F15" s="21">
        <v>-150000</v>
      </c>
      <c r="G15" s="19">
        <v>0</v>
      </c>
      <c r="H15" s="20">
        <v>0</v>
      </c>
      <c r="I15" s="22">
        <v>-1512459</v>
      </c>
      <c r="J15" s="23">
        <v>-159000</v>
      </c>
      <c r="K15" s="19">
        <v>-140000</v>
      </c>
      <c r="L15" s="20">
        <v>-168540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-1210230</v>
      </c>
      <c r="H16" s="20">
        <v>-1210230</v>
      </c>
      <c r="I16" s="22">
        <v>0</v>
      </c>
      <c r="J16" s="23">
        <v>-1171000</v>
      </c>
      <c r="K16" s="19">
        <v>-1171000</v>
      </c>
      <c r="L16" s="20">
        <v>-1253000</v>
      </c>
    </row>
    <row r="17" spans="1:12" ht="12.75">
      <c r="A17" s="25" t="s">
        <v>32</v>
      </c>
      <c r="B17" s="26"/>
      <c r="C17" s="27">
        <f>SUM(C6:C16)</f>
        <v>28935651</v>
      </c>
      <c r="D17" s="27">
        <f aca="true" t="shared" si="0" ref="D17:L17">SUM(D6:D16)</f>
        <v>35477371</v>
      </c>
      <c r="E17" s="28">
        <f t="shared" si="0"/>
        <v>-11152407</v>
      </c>
      <c r="F17" s="29">
        <f t="shared" si="0"/>
        <v>-104485098</v>
      </c>
      <c r="G17" s="27">
        <f t="shared" si="0"/>
        <v>-103083742</v>
      </c>
      <c r="H17" s="30">
        <f t="shared" si="0"/>
        <v>-103083742</v>
      </c>
      <c r="I17" s="29">
        <f t="shared" si="0"/>
        <v>-105574954</v>
      </c>
      <c r="J17" s="31">
        <f t="shared" si="0"/>
        <v>-112245675</v>
      </c>
      <c r="K17" s="27">
        <f t="shared" si="0"/>
        <v>-107491383</v>
      </c>
      <c r="L17" s="28">
        <f t="shared" si="0"/>
        <v>-121718643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290482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-29691639</v>
      </c>
      <c r="D26" s="19">
        <v>113173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-29401157</v>
      </c>
      <c r="D27" s="27">
        <f aca="true" t="shared" si="1" ref="D27:L27">SUM(D21:D26)</f>
        <v>113173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237274</v>
      </c>
      <c r="G33" s="39">
        <v>237274</v>
      </c>
      <c r="H33" s="40">
        <v>237274</v>
      </c>
      <c r="I33" s="42">
        <v>-253688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68997</v>
      </c>
      <c r="D35" s="19">
        <v>-2887704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68997</v>
      </c>
      <c r="D36" s="27">
        <f aca="true" t="shared" si="2" ref="D36:L36">SUM(D31:D35)</f>
        <v>-2887704</v>
      </c>
      <c r="E36" s="28">
        <f t="shared" si="2"/>
        <v>0</v>
      </c>
      <c r="F36" s="29">
        <f t="shared" si="2"/>
        <v>237274</v>
      </c>
      <c r="G36" s="27">
        <f t="shared" si="2"/>
        <v>237274</v>
      </c>
      <c r="H36" s="28">
        <f t="shared" si="2"/>
        <v>237274</v>
      </c>
      <c r="I36" s="30">
        <f t="shared" si="2"/>
        <v>-253688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-396509</v>
      </c>
      <c r="D38" s="33">
        <f aca="true" t="shared" si="3" ref="D38:L38">+D17+D27+D36</f>
        <v>32702840</v>
      </c>
      <c r="E38" s="34">
        <f t="shared" si="3"/>
        <v>-11152407</v>
      </c>
      <c r="F38" s="35">
        <f t="shared" si="3"/>
        <v>-104247824</v>
      </c>
      <c r="G38" s="33">
        <f t="shared" si="3"/>
        <v>-102846468</v>
      </c>
      <c r="H38" s="34">
        <f t="shared" si="3"/>
        <v>-102846468</v>
      </c>
      <c r="I38" s="36">
        <f t="shared" si="3"/>
        <v>-105828642</v>
      </c>
      <c r="J38" s="37">
        <f t="shared" si="3"/>
        <v>-112245675</v>
      </c>
      <c r="K38" s="33">
        <f t="shared" si="3"/>
        <v>-107491383</v>
      </c>
      <c r="L38" s="34">
        <f t="shared" si="3"/>
        <v>-121718643</v>
      </c>
    </row>
    <row r="39" spans="1:12" ht="12.75">
      <c r="A39" s="24" t="s">
        <v>47</v>
      </c>
      <c r="B39" s="18" t="s">
        <v>48</v>
      </c>
      <c r="C39" s="33">
        <v>1115766</v>
      </c>
      <c r="D39" s="33">
        <v>719257</v>
      </c>
      <c r="E39" s="34">
        <v>0</v>
      </c>
      <c r="F39" s="35">
        <v>0</v>
      </c>
      <c r="G39" s="33">
        <v>0</v>
      </c>
      <c r="H39" s="34">
        <v>0</v>
      </c>
      <c r="I39" s="36">
        <v>81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719257</v>
      </c>
      <c r="D40" s="45">
        <f aca="true" t="shared" si="4" ref="D40:L40">+D38+D39</f>
        <v>33422097</v>
      </c>
      <c r="E40" s="46">
        <f t="shared" si="4"/>
        <v>-11152407</v>
      </c>
      <c r="F40" s="47">
        <f t="shared" si="4"/>
        <v>-104247824</v>
      </c>
      <c r="G40" s="45">
        <f t="shared" si="4"/>
        <v>-102846468</v>
      </c>
      <c r="H40" s="46">
        <f t="shared" si="4"/>
        <v>-102846468</v>
      </c>
      <c r="I40" s="48">
        <f t="shared" si="4"/>
        <v>-105828561</v>
      </c>
      <c r="J40" s="49">
        <f t="shared" si="4"/>
        <v>-112245675</v>
      </c>
      <c r="K40" s="45">
        <f t="shared" si="4"/>
        <v>-107491383</v>
      </c>
      <c r="L40" s="46">
        <f t="shared" si="4"/>
        <v>-121718643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79183582</v>
      </c>
      <c r="D6" s="19">
        <v>84612893</v>
      </c>
      <c r="E6" s="20">
        <v>0</v>
      </c>
      <c r="F6" s="21">
        <v>91849080</v>
      </c>
      <c r="G6" s="19">
        <v>97448822</v>
      </c>
      <c r="H6" s="20">
        <v>97448822</v>
      </c>
      <c r="I6" s="22">
        <v>0</v>
      </c>
      <c r="J6" s="23">
        <v>94938307</v>
      </c>
      <c r="K6" s="19">
        <v>103985918</v>
      </c>
      <c r="L6" s="20">
        <v>109362142</v>
      </c>
    </row>
    <row r="7" spans="1:12" ht="12.75">
      <c r="A7" s="24" t="s">
        <v>21</v>
      </c>
      <c r="B7" s="18"/>
      <c r="C7" s="19">
        <v>8136481</v>
      </c>
      <c r="D7" s="19">
        <v>8553561</v>
      </c>
      <c r="E7" s="20">
        <v>0</v>
      </c>
      <c r="F7" s="21">
        <v>9550407</v>
      </c>
      <c r="G7" s="19">
        <v>9550407</v>
      </c>
      <c r="H7" s="20">
        <v>9550407</v>
      </c>
      <c r="I7" s="22">
        <v>0</v>
      </c>
      <c r="J7" s="23">
        <v>9508936</v>
      </c>
      <c r="K7" s="19">
        <v>10022419</v>
      </c>
      <c r="L7" s="20">
        <v>10563629</v>
      </c>
    </row>
    <row r="8" spans="1:12" ht="12.75">
      <c r="A8" s="24" t="s">
        <v>22</v>
      </c>
      <c r="B8" s="18"/>
      <c r="C8" s="19">
        <v>9933731</v>
      </c>
      <c r="D8" s="19">
        <v>167131527</v>
      </c>
      <c r="E8" s="20">
        <v>0</v>
      </c>
      <c r="F8" s="21">
        <v>25792563</v>
      </c>
      <c r="G8" s="19">
        <v>25806833</v>
      </c>
      <c r="H8" s="20">
        <v>25806833</v>
      </c>
      <c r="I8" s="22">
        <v>0</v>
      </c>
      <c r="J8" s="23">
        <v>22515320</v>
      </c>
      <c r="K8" s="19">
        <v>24301873</v>
      </c>
      <c r="L8" s="20">
        <v>24570694</v>
      </c>
    </row>
    <row r="9" spans="1:12" ht="12.75">
      <c r="A9" s="24" t="s">
        <v>23</v>
      </c>
      <c r="B9" s="18" t="s">
        <v>24</v>
      </c>
      <c r="C9" s="19">
        <v>80331433</v>
      </c>
      <c r="D9" s="19">
        <v>168872529</v>
      </c>
      <c r="E9" s="20">
        <v>0</v>
      </c>
      <c r="F9" s="21">
        <v>176593000</v>
      </c>
      <c r="G9" s="19">
        <v>176171202</v>
      </c>
      <c r="H9" s="20">
        <v>176171202</v>
      </c>
      <c r="I9" s="22">
        <v>-652535</v>
      </c>
      <c r="J9" s="23">
        <v>160983000</v>
      </c>
      <c r="K9" s="19">
        <v>164935000</v>
      </c>
      <c r="L9" s="20">
        <v>183919000</v>
      </c>
    </row>
    <row r="10" spans="1:12" ht="12.75">
      <c r="A10" s="24" t="s">
        <v>25</v>
      </c>
      <c r="B10" s="18" t="s">
        <v>24</v>
      </c>
      <c r="C10" s="19">
        <v>32060000</v>
      </c>
      <c r="D10" s="19">
        <v>59870000</v>
      </c>
      <c r="E10" s="20">
        <v>0</v>
      </c>
      <c r="F10" s="21">
        <v>0</v>
      </c>
      <c r="G10" s="19">
        <v>0</v>
      </c>
      <c r="H10" s="20">
        <v>0</v>
      </c>
      <c r="I10" s="22">
        <v>8317323</v>
      </c>
      <c r="J10" s="23">
        <v>30678000</v>
      </c>
      <c r="K10" s="19">
        <v>32228000</v>
      </c>
      <c r="L10" s="20">
        <v>34457000</v>
      </c>
    </row>
    <row r="11" spans="1:12" ht="12.75">
      <c r="A11" s="24" t="s">
        <v>26</v>
      </c>
      <c r="B11" s="18"/>
      <c r="C11" s="19">
        <v>7220470</v>
      </c>
      <c r="D11" s="19">
        <v>12149774</v>
      </c>
      <c r="E11" s="20">
        <v>0</v>
      </c>
      <c r="F11" s="21">
        <v>12883581</v>
      </c>
      <c r="G11" s="19">
        <v>14856236</v>
      </c>
      <c r="H11" s="20">
        <v>14856236</v>
      </c>
      <c r="I11" s="22">
        <v>0</v>
      </c>
      <c r="J11" s="23">
        <v>11381896</v>
      </c>
      <c r="K11" s="19">
        <v>12397451</v>
      </c>
      <c r="L11" s="20">
        <v>13082161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-144060084</v>
      </c>
      <c r="D14" s="19">
        <v>-186754669</v>
      </c>
      <c r="E14" s="20">
        <v>-26721377</v>
      </c>
      <c r="F14" s="21">
        <v>-250905293</v>
      </c>
      <c r="G14" s="19">
        <v>-264182695</v>
      </c>
      <c r="H14" s="20">
        <v>-264182695</v>
      </c>
      <c r="I14" s="22">
        <v>-249799722</v>
      </c>
      <c r="J14" s="23">
        <v>-263523679</v>
      </c>
      <c r="K14" s="19">
        <v>-262074319</v>
      </c>
      <c r="L14" s="20">
        <v>-268331799</v>
      </c>
    </row>
    <row r="15" spans="1:12" ht="12.75">
      <c r="A15" s="24" t="s">
        <v>30</v>
      </c>
      <c r="B15" s="18"/>
      <c r="C15" s="19">
        <v>-505465</v>
      </c>
      <c r="D15" s="19">
        <v>-479131</v>
      </c>
      <c r="E15" s="20">
        <v>-9844</v>
      </c>
      <c r="F15" s="21">
        <v>-920430</v>
      </c>
      <c r="G15" s="19">
        <v>-846840</v>
      </c>
      <c r="H15" s="20">
        <v>-846840</v>
      </c>
      <c r="I15" s="22">
        <v>-161394</v>
      </c>
      <c r="J15" s="23">
        <v>-609685</v>
      </c>
      <c r="K15" s="19">
        <v>-643191</v>
      </c>
      <c r="L15" s="20">
        <v>-678538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-193067</v>
      </c>
      <c r="F16" s="21">
        <v>-3269898</v>
      </c>
      <c r="G16" s="19">
        <v>-4665518</v>
      </c>
      <c r="H16" s="20">
        <v>-4665518</v>
      </c>
      <c r="I16" s="22">
        <v>-3822587</v>
      </c>
      <c r="J16" s="23">
        <v>-5356262</v>
      </c>
      <c r="K16" s="19">
        <v>-6574861</v>
      </c>
      <c r="L16" s="20">
        <v>-6875588</v>
      </c>
    </row>
    <row r="17" spans="1:12" ht="12.75">
      <c r="A17" s="25" t="s">
        <v>32</v>
      </c>
      <c r="B17" s="26"/>
      <c r="C17" s="27">
        <f>SUM(C6:C16)</f>
        <v>72300148</v>
      </c>
      <c r="D17" s="27">
        <f aca="true" t="shared" si="0" ref="D17:L17">SUM(D6:D16)</f>
        <v>313956484</v>
      </c>
      <c r="E17" s="28">
        <f t="shared" si="0"/>
        <v>-26924288</v>
      </c>
      <c r="F17" s="29">
        <f t="shared" si="0"/>
        <v>61573010</v>
      </c>
      <c r="G17" s="27">
        <f t="shared" si="0"/>
        <v>54138447</v>
      </c>
      <c r="H17" s="30">
        <f t="shared" si="0"/>
        <v>54138447</v>
      </c>
      <c r="I17" s="29">
        <f t="shared" si="0"/>
        <v>-246118915</v>
      </c>
      <c r="J17" s="31">
        <f t="shared" si="0"/>
        <v>60515833</v>
      </c>
      <c r="K17" s="27">
        <f t="shared" si="0"/>
        <v>78578290</v>
      </c>
      <c r="L17" s="28">
        <f t="shared" si="0"/>
        <v>100068701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511472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-535454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-57664630</v>
      </c>
      <c r="D26" s="19">
        <v>-231176152</v>
      </c>
      <c r="E26" s="20">
        <v>0</v>
      </c>
      <c r="F26" s="21">
        <v>-50484550</v>
      </c>
      <c r="G26" s="19">
        <v>-52092440</v>
      </c>
      <c r="H26" s="20">
        <v>-52092440</v>
      </c>
      <c r="I26" s="22">
        <v>0</v>
      </c>
      <c r="J26" s="23">
        <v>-44178075</v>
      </c>
      <c r="K26" s="19">
        <v>-20149125</v>
      </c>
      <c r="L26" s="20">
        <v>-20928960</v>
      </c>
    </row>
    <row r="27" spans="1:12" ht="12.75">
      <c r="A27" s="25" t="s">
        <v>39</v>
      </c>
      <c r="B27" s="26"/>
      <c r="C27" s="27">
        <f>SUM(C21:C26)</f>
        <v>-57688612</v>
      </c>
      <c r="D27" s="27">
        <f aca="true" t="shared" si="1" ref="D27:L27">SUM(D21:D26)</f>
        <v>-231176152</v>
      </c>
      <c r="E27" s="28">
        <f t="shared" si="1"/>
        <v>0</v>
      </c>
      <c r="F27" s="29">
        <f t="shared" si="1"/>
        <v>-50484550</v>
      </c>
      <c r="G27" s="27">
        <f t="shared" si="1"/>
        <v>-52092440</v>
      </c>
      <c r="H27" s="28">
        <f t="shared" si="1"/>
        <v>-52092440</v>
      </c>
      <c r="I27" s="30">
        <f t="shared" si="1"/>
        <v>0</v>
      </c>
      <c r="J27" s="31">
        <f t="shared" si="1"/>
        <v>-44178075</v>
      </c>
      <c r="K27" s="27">
        <f t="shared" si="1"/>
        <v>-20149125</v>
      </c>
      <c r="L27" s="28">
        <f t="shared" si="1"/>
        <v>-20928960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214478</v>
      </c>
      <c r="J33" s="23">
        <v>1233653</v>
      </c>
      <c r="K33" s="19">
        <v>500000</v>
      </c>
      <c r="L33" s="20">
        <v>200000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-1286399</v>
      </c>
      <c r="D35" s="19">
        <v>-723877</v>
      </c>
      <c r="E35" s="20">
        <v>0</v>
      </c>
      <c r="F35" s="21">
        <v>0</v>
      </c>
      <c r="G35" s="19">
        <v>0</v>
      </c>
      <c r="H35" s="20">
        <v>0</v>
      </c>
      <c r="I35" s="22">
        <v>795292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-1286399</v>
      </c>
      <c r="D36" s="27">
        <f aca="true" t="shared" si="2" ref="D36:L36">SUM(D31:D35)</f>
        <v>-723877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1009770</v>
      </c>
      <c r="J36" s="31">
        <f t="shared" si="2"/>
        <v>1233653</v>
      </c>
      <c r="K36" s="27">
        <f t="shared" si="2"/>
        <v>500000</v>
      </c>
      <c r="L36" s="28">
        <f t="shared" si="2"/>
        <v>200000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13325137</v>
      </c>
      <c r="D38" s="33">
        <f aca="true" t="shared" si="3" ref="D38:L38">+D17+D27+D36</f>
        <v>82056455</v>
      </c>
      <c r="E38" s="34">
        <f t="shared" si="3"/>
        <v>-26924288</v>
      </c>
      <c r="F38" s="35">
        <f t="shared" si="3"/>
        <v>11088460</v>
      </c>
      <c r="G38" s="33">
        <f t="shared" si="3"/>
        <v>2046007</v>
      </c>
      <c r="H38" s="34">
        <f t="shared" si="3"/>
        <v>2046007</v>
      </c>
      <c r="I38" s="36">
        <f t="shared" si="3"/>
        <v>-245109145</v>
      </c>
      <c r="J38" s="37">
        <f t="shared" si="3"/>
        <v>17571411</v>
      </c>
      <c r="K38" s="33">
        <f t="shared" si="3"/>
        <v>58929165</v>
      </c>
      <c r="L38" s="34">
        <f t="shared" si="3"/>
        <v>79339741</v>
      </c>
    </row>
    <row r="39" spans="1:12" ht="12.75">
      <c r="A39" s="24" t="s">
        <v>47</v>
      </c>
      <c r="B39" s="18" t="s">
        <v>48</v>
      </c>
      <c r="C39" s="33">
        <v>110350936</v>
      </c>
      <c r="D39" s="33">
        <v>123676106</v>
      </c>
      <c r="E39" s="34">
        <v>0</v>
      </c>
      <c r="F39" s="35">
        <v>0</v>
      </c>
      <c r="G39" s="33">
        <v>0</v>
      </c>
      <c r="H39" s="34">
        <v>0</v>
      </c>
      <c r="I39" s="36">
        <v>24661270</v>
      </c>
      <c r="J39" s="37">
        <v>160582314</v>
      </c>
      <c r="K39" s="33">
        <v>161631575</v>
      </c>
      <c r="L39" s="34">
        <v>186529999</v>
      </c>
    </row>
    <row r="40" spans="1:12" ht="12.75">
      <c r="A40" s="43" t="s">
        <v>49</v>
      </c>
      <c r="B40" s="44" t="s">
        <v>48</v>
      </c>
      <c r="C40" s="45">
        <f>+C38+C39</f>
        <v>123676073</v>
      </c>
      <c r="D40" s="45">
        <f aca="true" t="shared" si="4" ref="D40:L40">+D38+D39</f>
        <v>205732561</v>
      </c>
      <c r="E40" s="46">
        <f t="shared" si="4"/>
        <v>-26924288</v>
      </c>
      <c r="F40" s="47">
        <f t="shared" si="4"/>
        <v>11088460</v>
      </c>
      <c r="G40" s="45">
        <f t="shared" si="4"/>
        <v>2046007</v>
      </c>
      <c r="H40" s="46">
        <f t="shared" si="4"/>
        <v>2046007</v>
      </c>
      <c r="I40" s="48">
        <f t="shared" si="4"/>
        <v>-220447875</v>
      </c>
      <c r="J40" s="49">
        <f t="shared" si="4"/>
        <v>178153725</v>
      </c>
      <c r="K40" s="45">
        <f t="shared" si="4"/>
        <v>220560740</v>
      </c>
      <c r="L40" s="46">
        <f t="shared" si="4"/>
        <v>265869740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27723545</v>
      </c>
      <c r="D6" s="19">
        <v>12954089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23543510</v>
      </c>
      <c r="D7" s="19">
        <v>37810333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4516705</v>
      </c>
      <c r="D8" s="19">
        <v>4153446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105276877</v>
      </c>
      <c r="D9" s="19">
        <v>101832000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54457123</v>
      </c>
      <c r="D10" s="19">
        <v>60136000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7363866</v>
      </c>
      <c r="D11" s="19">
        <v>10358697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-169425709</v>
      </c>
      <c r="D14" s="19">
        <v>-166858305</v>
      </c>
      <c r="E14" s="20">
        <v>-13509746</v>
      </c>
      <c r="F14" s="21">
        <v>-215649622</v>
      </c>
      <c r="G14" s="19">
        <v>-215649622</v>
      </c>
      <c r="H14" s="20">
        <v>-215649622</v>
      </c>
      <c r="I14" s="22">
        <v>-11163192</v>
      </c>
      <c r="J14" s="23">
        <v>0</v>
      </c>
      <c r="K14" s="19">
        <v>0</v>
      </c>
      <c r="L14" s="20">
        <v>0</v>
      </c>
    </row>
    <row r="15" spans="1:12" ht="12.75">
      <c r="A15" s="24" t="s">
        <v>30</v>
      </c>
      <c r="B15" s="18"/>
      <c r="C15" s="19">
        <v>570283</v>
      </c>
      <c r="D15" s="19">
        <v>-887541</v>
      </c>
      <c r="E15" s="20">
        <v>-31993</v>
      </c>
      <c r="F15" s="21">
        <v>-1892289</v>
      </c>
      <c r="G15" s="19">
        <v>-1892289</v>
      </c>
      <c r="H15" s="20">
        <v>-1892289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-2450840</v>
      </c>
      <c r="D16" s="19">
        <v>0</v>
      </c>
      <c r="E16" s="20">
        <v>-1774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51575360</v>
      </c>
      <c r="D17" s="27">
        <f aca="true" t="shared" si="0" ref="D17:L17">SUM(D6:D16)</f>
        <v>59498719</v>
      </c>
      <c r="E17" s="28">
        <f t="shared" si="0"/>
        <v>-13543513</v>
      </c>
      <c r="F17" s="29">
        <f t="shared" si="0"/>
        <v>-217541911</v>
      </c>
      <c r="G17" s="27">
        <f t="shared" si="0"/>
        <v>-217541911</v>
      </c>
      <c r="H17" s="30">
        <f t="shared" si="0"/>
        <v>-217541911</v>
      </c>
      <c r="I17" s="29">
        <f t="shared" si="0"/>
        <v>-11163192</v>
      </c>
      <c r="J17" s="31">
        <f t="shared" si="0"/>
        <v>0</v>
      </c>
      <c r="K17" s="27">
        <f t="shared" si="0"/>
        <v>0</v>
      </c>
      <c r="L17" s="28">
        <f t="shared" si="0"/>
        <v>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309536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-1368900</v>
      </c>
      <c r="G24" s="19">
        <v>0</v>
      </c>
      <c r="H24" s="20">
        <v>0</v>
      </c>
      <c r="I24" s="22">
        <v>1368900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-60267775</v>
      </c>
      <c r="D26" s="19">
        <v>-59908306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-59958239</v>
      </c>
      <c r="D27" s="27">
        <f aca="true" t="shared" si="1" ref="D27:L27">SUM(D21:D26)</f>
        <v>-59908306</v>
      </c>
      <c r="E27" s="28">
        <f t="shared" si="1"/>
        <v>0</v>
      </c>
      <c r="F27" s="29">
        <f t="shared" si="1"/>
        <v>-1368900</v>
      </c>
      <c r="G27" s="27">
        <f t="shared" si="1"/>
        <v>0</v>
      </c>
      <c r="H27" s="28">
        <f t="shared" si="1"/>
        <v>0</v>
      </c>
      <c r="I27" s="30">
        <f t="shared" si="1"/>
        <v>1368900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6349585</v>
      </c>
      <c r="D32" s="19">
        <v>1360345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1324222</v>
      </c>
      <c r="D33" s="19">
        <v>0</v>
      </c>
      <c r="E33" s="20">
        <v>-397262</v>
      </c>
      <c r="F33" s="21">
        <v>397262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-2653844</v>
      </c>
      <c r="D35" s="19">
        <v>-9121094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5019963</v>
      </c>
      <c r="D36" s="27">
        <f aca="true" t="shared" si="2" ref="D36:L36">SUM(D31:D35)</f>
        <v>-7760749</v>
      </c>
      <c r="E36" s="28">
        <f t="shared" si="2"/>
        <v>-397262</v>
      </c>
      <c r="F36" s="29">
        <f t="shared" si="2"/>
        <v>397262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-3362916</v>
      </c>
      <c r="D38" s="33">
        <f aca="true" t="shared" si="3" ref="D38:L38">+D17+D27+D36</f>
        <v>-8170336</v>
      </c>
      <c r="E38" s="34">
        <f t="shared" si="3"/>
        <v>-13940775</v>
      </c>
      <c r="F38" s="35">
        <f t="shared" si="3"/>
        <v>-218513549</v>
      </c>
      <c r="G38" s="33">
        <f t="shared" si="3"/>
        <v>-217541911</v>
      </c>
      <c r="H38" s="34">
        <f t="shared" si="3"/>
        <v>-217541911</v>
      </c>
      <c r="I38" s="36">
        <f t="shared" si="3"/>
        <v>-9794292</v>
      </c>
      <c r="J38" s="37">
        <f t="shared" si="3"/>
        <v>0</v>
      </c>
      <c r="K38" s="33">
        <f t="shared" si="3"/>
        <v>0</v>
      </c>
      <c r="L38" s="34">
        <f t="shared" si="3"/>
        <v>0</v>
      </c>
    </row>
    <row r="39" spans="1:12" ht="12.75">
      <c r="A39" s="24" t="s">
        <v>47</v>
      </c>
      <c r="B39" s="18" t="s">
        <v>48</v>
      </c>
      <c r="C39" s="33">
        <v>13137115</v>
      </c>
      <c r="D39" s="33">
        <v>9774199</v>
      </c>
      <c r="E39" s="34">
        <v>22399254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9774199</v>
      </c>
      <c r="D40" s="45">
        <f aca="true" t="shared" si="4" ref="D40:L40">+D38+D39</f>
        <v>1603863</v>
      </c>
      <c r="E40" s="46">
        <f t="shared" si="4"/>
        <v>8458479</v>
      </c>
      <c r="F40" s="47">
        <f t="shared" si="4"/>
        <v>-218513549</v>
      </c>
      <c r="G40" s="45">
        <f t="shared" si="4"/>
        <v>-217541911</v>
      </c>
      <c r="H40" s="46">
        <f t="shared" si="4"/>
        <v>-217541911</v>
      </c>
      <c r="I40" s="48">
        <f t="shared" si="4"/>
        <v>-9794292</v>
      </c>
      <c r="J40" s="49">
        <f t="shared" si="4"/>
        <v>0</v>
      </c>
      <c r="K40" s="45">
        <f t="shared" si="4"/>
        <v>0</v>
      </c>
      <c r="L40" s="46">
        <f t="shared" si="4"/>
        <v>0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60407178</v>
      </c>
      <c r="D6" s="19">
        <v>65149935</v>
      </c>
      <c r="E6" s="20">
        <v>57491509</v>
      </c>
      <c r="F6" s="21">
        <v>0</v>
      </c>
      <c r="G6" s="19">
        <v>62684730</v>
      </c>
      <c r="H6" s="20">
        <v>62684730</v>
      </c>
      <c r="I6" s="22">
        <v>62317637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238008500</v>
      </c>
      <c r="D7" s="19">
        <v>210379295</v>
      </c>
      <c r="E7" s="20">
        <v>230735545</v>
      </c>
      <c r="F7" s="21">
        <v>-15050000</v>
      </c>
      <c r="G7" s="19">
        <v>55872452</v>
      </c>
      <c r="H7" s="20">
        <v>55872452</v>
      </c>
      <c r="I7" s="22">
        <v>249228282</v>
      </c>
      <c r="J7" s="23">
        <v>60000</v>
      </c>
      <c r="K7" s="19">
        <v>64200</v>
      </c>
      <c r="L7" s="20">
        <v>68052</v>
      </c>
    </row>
    <row r="8" spans="1:12" ht="12.75">
      <c r="A8" s="24" t="s">
        <v>22</v>
      </c>
      <c r="B8" s="18"/>
      <c r="C8" s="19">
        <v>14096587</v>
      </c>
      <c r="D8" s="19">
        <v>36248622</v>
      </c>
      <c r="E8" s="20">
        <v>9150567</v>
      </c>
      <c r="F8" s="21">
        <v>-3601134</v>
      </c>
      <c r="G8" s="19">
        <v>7228702</v>
      </c>
      <c r="H8" s="20">
        <v>7228702</v>
      </c>
      <c r="I8" s="22">
        <v>55237063</v>
      </c>
      <c r="J8" s="23">
        <v>7923800</v>
      </c>
      <c r="K8" s="19">
        <v>8478466</v>
      </c>
      <c r="L8" s="20">
        <v>8987174</v>
      </c>
    </row>
    <row r="9" spans="1:12" ht="12.75">
      <c r="A9" s="24" t="s">
        <v>23</v>
      </c>
      <c r="B9" s="18" t="s">
        <v>24</v>
      </c>
      <c r="C9" s="19">
        <v>135291689</v>
      </c>
      <c r="D9" s="19">
        <v>127130204</v>
      </c>
      <c r="E9" s="20">
        <v>100070301</v>
      </c>
      <c r="F9" s="21">
        <v>-185563999</v>
      </c>
      <c r="G9" s="19">
        <v>137858701</v>
      </c>
      <c r="H9" s="20">
        <v>137858701</v>
      </c>
      <c r="I9" s="22">
        <v>112677870</v>
      </c>
      <c r="J9" s="23">
        <v>148781000</v>
      </c>
      <c r="K9" s="19">
        <v>160034000</v>
      </c>
      <c r="L9" s="20">
        <v>173038000</v>
      </c>
    </row>
    <row r="10" spans="1:12" ht="12.75">
      <c r="A10" s="24" t="s">
        <v>25</v>
      </c>
      <c r="B10" s="18" t="s">
        <v>24</v>
      </c>
      <c r="C10" s="19">
        <v>39935943</v>
      </c>
      <c r="D10" s="19">
        <v>30154620</v>
      </c>
      <c r="E10" s="20">
        <v>0</v>
      </c>
      <c r="F10" s="21">
        <v>0</v>
      </c>
      <c r="G10" s="19">
        <v>1500000</v>
      </c>
      <c r="H10" s="20">
        <v>1500000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1774825</v>
      </c>
      <c r="D11" s="19">
        <v>1885510</v>
      </c>
      <c r="E11" s="20">
        <v>36399802</v>
      </c>
      <c r="F11" s="21">
        <v>-6066252</v>
      </c>
      <c r="G11" s="19">
        <v>6511251</v>
      </c>
      <c r="H11" s="20">
        <v>6511251</v>
      </c>
      <c r="I11" s="22">
        <v>22889715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-484235069</v>
      </c>
      <c r="D14" s="19">
        <v>-430117204</v>
      </c>
      <c r="E14" s="20">
        <v>-395890951</v>
      </c>
      <c r="F14" s="21">
        <v>-341299706</v>
      </c>
      <c r="G14" s="19">
        <v>-488111648</v>
      </c>
      <c r="H14" s="20">
        <v>-488111648</v>
      </c>
      <c r="I14" s="22">
        <v>-460056526</v>
      </c>
      <c r="J14" s="23">
        <v>-463606990</v>
      </c>
      <c r="K14" s="19">
        <v>-493074882</v>
      </c>
      <c r="L14" s="20">
        <v>-521120164</v>
      </c>
    </row>
    <row r="15" spans="1:12" ht="12.75">
      <c r="A15" s="24" t="s">
        <v>30</v>
      </c>
      <c r="B15" s="18"/>
      <c r="C15" s="19">
        <v>-340939</v>
      </c>
      <c r="D15" s="19">
        <v>-16078</v>
      </c>
      <c r="E15" s="20">
        <v>-17462925</v>
      </c>
      <c r="F15" s="21">
        <v>0</v>
      </c>
      <c r="G15" s="19">
        <v>0</v>
      </c>
      <c r="H15" s="20">
        <v>0</v>
      </c>
      <c r="I15" s="22">
        <v>-513447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-23392499</v>
      </c>
      <c r="D16" s="19">
        <v>-16271361</v>
      </c>
      <c r="E16" s="20">
        <v>-1935815</v>
      </c>
      <c r="F16" s="21">
        <v>-1000000</v>
      </c>
      <c r="G16" s="19">
        <v>-1000000</v>
      </c>
      <c r="H16" s="20">
        <v>-1000000</v>
      </c>
      <c r="I16" s="22">
        <v>-954133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-18453785</v>
      </c>
      <c r="D17" s="27">
        <f aca="true" t="shared" si="0" ref="D17:L17">SUM(D6:D16)</f>
        <v>24543543</v>
      </c>
      <c r="E17" s="28">
        <f t="shared" si="0"/>
        <v>18558033</v>
      </c>
      <c r="F17" s="29">
        <f t="shared" si="0"/>
        <v>-552581091</v>
      </c>
      <c r="G17" s="27">
        <f t="shared" si="0"/>
        <v>-217455812</v>
      </c>
      <c r="H17" s="30">
        <f t="shared" si="0"/>
        <v>-217455812</v>
      </c>
      <c r="I17" s="29">
        <f t="shared" si="0"/>
        <v>40826461</v>
      </c>
      <c r="J17" s="31">
        <f t="shared" si="0"/>
        <v>-306842190</v>
      </c>
      <c r="K17" s="27">
        <f t="shared" si="0"/>
        <v>-324498216</v>
      </c>
      <c r="L17" s="28">
        <f t="shared" si="0"/>
        <v>-339026938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-56190923</v>
      </c>
      <c r="D26" s="19">
        <v>-26456286</v>
      </c>
      <c r="E26" s="20">
        <v>-234671</v>
      </c>
      <c r="F26" s="21">
        <v>-2000000</v>
      </c>
      <c r="G26" s="19">
        <v>-39012300</v>
      </c>
      <c r="H26" s="20">
        <v>-39012300</v>
      </c>
      <c r="I26" s="22">
        <v>-7741027</v>
      </c>
      <c r="J26" s="23">
        <v>-35278520</v>
      </c>
      <c r="K26" s="19">
        <v>-37121250</v>
      </c>
      <c r="L26" s="20">
        <v>-39771750</v>
      </c>
    </row>
    <row r="27" spans="1:12" ht="12.75">
      <c r="A27" s="25" t="s">
        <v>39</v>
      </c>
      <c r="B27" s="26"/>
      <c r="C27" s="27">
        <f>SUM(C21:C26)</f>
        <v>-56190923</v>
      </c>
      <c r="D27" s="27">
        <f aca="true" t="shared" si="1" ref="D27:L27">SUM(D21:D26)</f>
        <v>-26456286</v>
      </c>
      <c r="E27" s="28">
        <f t="shared" si="1"/>
        <v>-234671</v>
      </c>
      <c r="F27" s="29">
        <f t="shared" si="1"/>
        <v>-2000000</v>
      </c>
      <c r="G27" s="27">
        <f t="shared" si="1"/>
        <v>-39012300</v>
      </c>
      <c r="H27" s="28">
        <f t="shared" si="1"/>
        <v>-39012300</v>
      </c>
      <c r="I27" s="30">
        <f t="shared" si="1"/>
        <v>-7741027</v>
      </c>
      <c r="J27" s="31">
        <f t="shared" si="1"/>
        <v>-35278520</v>
      </c>
      <c r="K27" s="27">
        <f t="shared" si="1"/>
        <v>-37121250</v>
      </c>
      <c r="L27" s="28">
        <f t="shared" si="1"/>
        <v>-39771750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9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13277469</v>
      </c>
      <c r="F33" s="21">
        <v>-13277469</v>
      </c>
      <c r="G33" s="39">
        <v>0</v>
      </c>
      <c r="H33" s="40">
        <v>0</v>
      </c>
      <c r="I33" s="42">
        <v>11936031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9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9</v>
      </c>
      <c r="E36" s="28">
        <f t="shared" si="2"/>
        <v>13277478</v>
      </c>
      <c r="F36" s="29">
        <f t="shared" si="2"/>
        <v>-13277469</v>
      </c>
      <c r="G36" s="27">
        <f t="shared" si="2"/>
        <v>0</v>
      </c>
      <c r="H36" s="28">
        <f t="shared" si="2"/>
        <v>0</v>
      </c>
      <c r="I36" s="30">
        <f t="shared" si="2"/>
        <v>11936031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-74644708</v>
      </c>
      <c r="D38" s="33">
        <f aca="true" t="shared" si="3" ref="D38:L38">+D17+D27+D36</f>
        <v>-1912734</v>
      </c>
      <c r="E38" s="34">
        <f t="shared" si="3"/>
        <v>31600840</v>
      </c>
      <c r="F38" s="35">
        <f t="shared" si="3"/>
        <v>-567858560</v>
      </c>
      <c r="G38" s="33">
        <f t="shared" si="3"/>
        <v>-256468112</v>
      </c>
      <c r="H38" s="34">
        <f t="shared" si="3"/>
        <v>-256468112</v>
      </c>
      <c r="I38" s="36">
        <f t="shared" si="3"/>
        <v>45021465</v>
      </c>
      <c r="J38" s="37">
        <f t="shared" si="3"/>
        <v>-342120710</v>
      </c>
      <c r="K38" s="33">
        <f t="shared" si="3"/>
        <v>-361619466</v>
      </c>
      <c r="L38" s="34">
        <f t="shared" si="3"/>
        <v>-378798688</v>
      </c>
    </row>
    <row r="39" spans="1:12" ht="12.75">
      <c r="A39" s="24" t="s">
        <v>47</v>
      </c>
      <c r="B39" s="18" t="s">
        <v>48</v>
      </c>
      <c r="C39" s="33">
        <v>36636073</v>
      </c>
      <c r="D39" s="33">
        <v>13621709</v>
      </c>
      <c r="E39" s="34">
        <v>12068412</v>
      </c>
      <c r="F39" s="35">
        <v>0</v>
      </c>
      <c r="G39" s="33">
        <v>0</v>
      </c>
      <c r="H39" s="34">
        <v>0</v>
      </c>
      <c r="I39" s="36">
        <v>11938777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-38008635</v>
      </c>
      <c r="D40" s="45">
        <f aca="true" t="shared" si="4" ref="D40:L40">+D38+D39</f>
        <v>11708975</v>
      </c>
      <c r="E40" s="46">
        <f t="shared" si="4"/>
        <v>43669252</v>
      </c>
      <c r="F40" s="47">
        <f t="shared" si="4"/>
        <v>-567858560</v>
      </c>
      <c r="G40" s="45">
        <f t="shared" si="4"/>
        <v>-256468112</v>
      </c>
      <c r="H40" s="46">
        <f t="shared" si="4"/>
        <v>-256468112</v>
      </c>
      <c r="I40" s="48">
        <f t="shared" si="4"/>
        <v>56960242</v>
      </c>
      <c r="J40" s="49">
        <f t="shared" si="4"/>
        <v>-342120710</v>
      </c>
      <c r="K40" s="45">
        <f t="shared" si="4"/>
        <v>-361619466</v>
      </c>
      <c r="L40" s="46">
        <f t="shared" si="4"/>
        <v>-378798688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14109021</v>
      </c>
      <c r="D6" s="19">
        <v>15038506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1202300</v>
      </c>
      <c r="D8" s="19">
        <v>2067835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113968902</v>
      </c>
      <c r="D9" s="19">
        <v>169128000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47505098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1813802</v>
      </c>
      <c r="D11" s="19">
        <v>1662647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-137562059</v>
      </c>
      <c r="D14" s="19">
        <v>-143862477</v>
      </c>
      <c r="E14" s="20">
        <v>-27463910</v>
      </c>
      <c r="F14" s="21">
        <v>-155725634</v>
      </c>
      <c r="G14" s="19">
        <v>-167222976</v>
      </c>
      <c r="H14" s="20">
        <v>-167222976</v>
      </c>
      <c r="I14" s="22">
        <v>-179545603</v>
      </c>
      <c r="J14" s="23">
        <v>-179508015</v>
      </c>
      <c r="K14" s="19">
        <v>-192319458</v>
      </c>
      <c r="L14" s="20">
        <v>-202938037</v>
      </c>
    </row>
    <row r="15" spans="1:12" ht="12.75">
      <c r="A15" s="24" t="s">
        <v>30</v>
      </c>
      <c r="B15" s="18"/>
      <c r="C15" s="19">
        <v>-128738</v>
      </c>
      <c r="D15" s="19">
        <v>-142175</v>
      </c>
      <c r="E15" s="20">
        <v>-236013</v>
      </c>
      <c r="F15" s="21">
        <v>-200000</v>
      </c>
      <c r="G15" s="19">
        <v>-60000</v>
      </c>
      <c r="H15" s="20">
        <v>-60000</v>
      </c>
      <c r="I15" s="22">
        <v>-412509</v>
      </c>
      <c r="J15" s="23">
        <v>-500000</v>
      </c>
      <c r="K15" s="19">
        <v>-526000</v>
      </c>
      <c r="L15" s="20">
        <v>-553352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-1550000</v>
      </c>
      <c r="G16" s="19">
        <v>-1550000</v>
      </c>
      <c r="H16" s="20">
        <v>-1550000</v>
      </c>
      <c r="I16" s="22">
        <v>-247783</v>
      </c>
      <c r="J16" s="23">
        <v>-400000</v>
      </c>
      <c r="K16" s="19">
        <v>-420800</v>
      </c>
      <c r="L16" s="20">
        <v>-442682</v>
      </c>
    </row>
    <row r="17" spans="1:12" ht="12.75">
      <c r="A17" s="25" t="s">
        <v>32</v>
      </c>
      <c r="B17" s="26"/>
      <c r="C17" s="27">
        <f>SUM(C6:C16)</f>
        <v>40908326</v>
      </c>
      <c r="D17" s="27">
        <f aca="true" t="shared" si="0" ref="D17:L17">SUM(D6:D16)</f>
        <v>43892336</v>
      </c>
      <c r="E17" s="28">
        <f t="shared" si="0"/>
        <v>-27699923</v>
      </c>
      <c r="F17" s="29">
        <f t="shared" si="0"/>
        <v>-157475634</v>
      </c>
      <c r="G17" s="27">
        <f t="shared" si="0"/>
        <v>-168832976</v>
      </c>
      <c r="H17" s="30">
        <f t="shared" si="0"/>
        <v>-168832976</v>
      </c>
      <c r="I17" s="29">
        <f t="shared" si="0"/>
        <v>-180205895</v>
      </c>
      <c r="J17" s="31">
        <f t="shared" si="0"/>
        <v>-180408015</v>
      </c>
      <c r="K17" s="27">
        <f t="shared" si="0"/>
        <v>-193266258</v>
      </c>
      <c r="L17" s="28">
        <f t="shared" si="0"/>
        <v>-203934071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-46705955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-30560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-49516773</v>
      </c>
      <c r="D26" s="19">
        <v>-53918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-49547333</v>
      </c>
      <c r="D27" s="27">
        <f aca="true" t="shared" si="1" ref="D27:L27">SUM(D21:D26)</f>
        <v>-46759873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2080</v>
      </c>
      <c r="F33" s="21">
        <v>-2080</v>
      </c>
      <c r="G33" s="39">
        <v>0</v>
      </c>
      <c r="H33" s="40">
        <v>0</v>
      </c>
      <c r="I33" s="42">
        <v>16758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-492934</v>
      </c>
      <c r="D35" s="19">
        <v>0</v>
      </c>
      <c r="E35" s="20">
        <v>3037</v>
      </c>
      <c r="F35" s="21">
        <v>0</v>
      </c>
      <c r="G35" s="19">
        <v>0</v>
      </c>
      <c r="H35" s="20">
        <v>0</v>
      </c>
      <c r="I35" s="22">
        <v>-342490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-492934</v>
      </c>
      <c r="D36" s="27">
        <f aca="true" t="shared" si="2" ref="D36:L36">SUM(D31:D35)</f>
        <v>0</v>
      </c>
      <c r="E36" s="28">
        <f t="shared" si="2"/>
        <v>5117</v>
      </c>
      <c r="F36" s="29">
        <f t="shared" si="2"/>
        <v>-2080</v>
      </c>
      <c r="G36" s="27">
        <f t="shared" si="2"/>
        <v>0</v>
      </c>
      <c r="H36" s="28">
        <f t="shared" si="2"/>
        <v>0</v>
      </c>
      <c r="I36" s="30">
        <f t="shared" si="2"/>
        <v>-325732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-9131941</v>
      </c>
      <c r="D38" s="33">
        <f aca="true" t="shared" si="3" ref="D38:L38">+D17+D27+D36</f>
        <v>-2867537</v>
      </c>
      <c r="E38" s="34">
        <f t="shared" si="3"/>
        <v>-27694806</v>
      </c>
      <c r="F38" s="35">
        <f t="shared" si="3"/>
        <v>-157477714</v>
      </c>
      <c r="G38" s="33">
        <f t="shared" si="3"/>
        <v>-168832976</v>
      </c>
      <c r="H38" s="34">
        <f t="shared" si="3"/>
        <v>-168832976</v>
      </c>
      <c r="I38" s="36">
        <f t="shared" si="3"/>
        <v>-180531627</v>
      </c>
      <c r="J38" s="37">
        <f t="shared" si="3"/>
        <v>-180408015</v>
      </c>
      <c r="K38" s="33">
        <f t="shared" si="3"/>
        <v>-193266258</v>
      </c>
      <c r="L38" s="34">
        <f t="shared" si="3"/>
        <v>-203934071</v>
      </c>
    </row>
    <row r="39" spans="1:12" ht="12.75">
      <c r="A39" s="24" t="s">
        <v>47</v>
      </c>
      <c r="B39" s="18" t="s">
        <v>48</v>
      </c>
      <c r="C39" s="33">
        <v>15677729</v>
      </c>
      <c r="D39" s="33">
        <v>6545788</v>
      </c>
      <c r="E39" s="34">
        <v>0</v>
      </c>
      <c r="F39" s="35">
        <v>2853000</v>
      </c>
      <c r="G39" s="33">
        <v>2853000</v>
      </c>
      <c r="H39" s="34">
        <v>2853000</v>
      </c>
      <c r="I39" s="36">
        <v>30201</v>
      </c>
      <c r="J39" s="37">
        <v>1992000</v>
      </c>
      <c r="K39" s="33">
        <v>2191200</v>
      </c>
      <c r="L39" s="34">
        <v>2410320</v>
      </c>
    </row>
    <row r="40" spans="1:12" ht="12.75">
      <c r="A40" s="43" t="s">
        <v>49</v>
      </c>
      <c r="B40" s="44" t="s">
        <v>48</v>
      </c>
      <c r="C40" s="45">
        <f>+C38+C39</f>
        <v>6545788</v>
      </c>
      <c r="D40" s="45">
        <f aca="true" t="shared" si="4" ref="D40:L40">+D38+D39</f>
        <v>3678251</v>
      </c>
      <c r="E40" s="46">
        <f t="shared" si="4"/>
        <v>-27694806</v>
      </c>
      <c r="F40" s="47">
        <f t="shared" si="4"/>
        <v>-154624714</v>
      </c>
      <c r="G40" s="45">
        <f t="shared" si="4"/>
        <v>-165979976</v>
      </c>
      <c r="H40" s="46">
        <f t="shared" si="4"/>
        <v>-165979976</v>
      </c>
      <c r="I40" s="48">
        <f t="shared" si="4"/>
        <v>-180501426</v>
      </c>
      <c r="J40" s="49">
        <f t="shared" si="4"/>
        <v>-178416015</v>
      </c>
      <c r="K40" s="45">
        <f t="shared" si="4"/>
        <v>-191075058</v>
      </c>
      <c r="L40" s="46">
        <f t="shared" si="4"/>
        <v>-201523751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52186485</v>
      </c>
      <c r="D6" s="19">
        <v>51505643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46968155</v>
      </c>
      <c r="D7" s="19">
        <v>81027518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49091350</v>
      </c>
      <c r="D8" s="19">
        <v>13134654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133175476</v>
      </c>
      <c r="D9" s="19">
        <v>128155885</v>
      </c>
      <c r="E9" s="20">
        <v>0</v>
      </c>
      <c r="F9" s="21">
        <v>2311200</v>
      </c>
      <c r="G9" s="19">
        <v>1269200</v>
      </c>
      <c r="H9" s="20">
        <v>1269200</v>
      </c>
      <c r="I9" s="22">
        <v>7658</v>
      </c>
      <c r="J9" s="23">
        <v>2311200</v>
      </c>
      <c r="K9" s="19">
        <v>2431382</v>
      </c>
      <c r="L9" s="20">
        <v>2557814</v>
      </c>
    </row>
    <row r="10" spans="1:12" ht="12.75">
      <c r="A10" s="24" t="s">
        <v>25</v>
      </c>
      <c r="B10" s="18" t="s">
        <v>24</v>
      </c>
      <c r="C10" s="19">
        <v>48957000</v>
      </c>
      <c r="D10" s="19">
        <v>54492000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1161430</v>
      </c>
      <c r="D11" s="19">
        <v>49552177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-278899844</v>
      </c>
      <c r="D14" s="19">
        <v>-334834346</v>
      </c>
      <c r="E14" s="20">
        <v>-282215730</v>
      </c>
      <c r="F14" s="21">
        <v>-286360776</v>
      </c>
      <c r="G14" s="19">
        <v>-329701385</v>
      </c>
      <c r="H14" s="20">
        <v>-329701385</v>
      </c>
      <c r="I14" s="22">
        <v>-327179223</v>
      </c>
      <c r="J14" s="23">
        <v>-342646321</v>
      </c>
      <c r="K14" s="19">
        <v>-418727376</v>
      </c>
      <c r="L14" s="20">
        <v>-440614823</v>
      </c>
    </row>
    <row r="15" spans="1:12" ht="12.75">
      <c r="A15" s="24" t="s">
        <v>30</v>
      </c>
      <c r="B15" s="18"/>
      <c r="C15" s="19">
        <v>-6194401</v>
      </c>
      <c r="D15" s="19">
        <v>-4640345</v>
      </c>
      <c r="E15" s="20">
        <v>-5572187</v>
      </c>
      <c r="F15" s="21">
        <v>0</v>
      </c>
      <c r="G15" s="19">
        <v>-5515970</v>
      </c>
      <c r="H15" s="20">
        <v>-5515970</v>
      </c>
      <c r="I15" s="22">
        <v>-11075299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-3290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46445651</v>
      </c>
      <c r="D17" s="27">
        <f aca="true" t="shared" si="0" ref="D17:L17">SUM(D6:D16)</f>
        <v>38393186</v>
      </c>
      <c r="E17" s="28">
        <f t="shared" si="0"/>
        <v>-287791207</v>
      </c>
      <c r="F17" s="29">
        <f t="shared" si="0"/>
        <v>-284049576</v>
      </c>
      <c r="G17" s="27">
        <f t="shared" si="0"/>
        <v>-333948155</v>
      </c>
      <c r="H17" s="30">
        <f t="shared" si="0"/>
        <v>-333948155</v>
      </c>
      <c r="I17" s="29">
        <f t="shared" si="0"/>
        <v>-338246864</v>
      </c>
      <c r="J17" s="31">
        <f t="shared" si="0"/>
        <v>-340335121</v>
      </c>
      <c r="K17" s="27">
        <f t="shared" si="0"/>
        <v>-416295994</v>
      </c>
      <c r="L17" s="28">
        <f t="shared" si="0"/>
        <v>-438057009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-44936195</v>
      </c>
      <c r="D26" s="19">
        <v>-34129902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-44936195</v>
      </c>
      <c r="D27" s="27">
        <f aca="true" t="shared" si="1" ref="D27:L27">SUM(D21:D26)</f>
        <v>-34129902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-3387877</v>
      </c>
      <c r="D32" s="19">
        <v>-4941932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9847</v>
      </c>
      <c r="D33" s="19">
        <v>248060</v>
      </c>
      <c r="E33" s="20">
        <v>2619776</v>
      </c>
      <c r="F33" s="21">
        <v>1390424</v>
      </c>
      <c r="G33" s="39">
        <v>-2246040</v>
      </c>
      <c r="H33" s="40">
        <v>-2246040</v>
      </c>
      <c r="I33" s="42">
        <v>958996</v>
      </c>
      <c r="J33" s="23">
        <v>852840</v>
      </c>
      <c r="K33" s="19">
        <v>136084</v>
      </c>
      <c r="L33" s="20">
        <v>143160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-3378030</v>
      </c>
      <c r="D36" s="27">
        <f aca="true" t="shared" si="2" ref="D36:L36">SUM(D31:D35)</f>
        <v>-4693872</v>
      </c>
      <c r="E36" s="28">
        <f t="shared" si="2"/>
        <v>2619776</v>
      </c>
      <c r="F36" s="29">
        <f t="shared" si="2"/>
        <v>1390424</v>
      </c>
      <c r="G36" s="27">
        <f t="shared" si="2"/>
        <v>-2246040</v>
      </c>
      <c r="H36" s="28">
        <f t="shared" si="2"/>
        <v>-2246040</v>
      </c>
      <c r="I36" s="30">
        <f t="shared" si="2"/>
        <v>958996</v>
      </c>
      <c r="J36" s="31">
        <f t="shared" si="2"/>
        <v>852840</v>
      </c>
      <c r="K36" s="27">
        <f t="shared" si="2"/>
        <v>136084</v>
      </c>
      <c r="L36" s="28">
        <f t="shared" si="2"/>
        <v>143160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-1868574</v>
      </c>
      <c r="D38" s="33">
        <f aca="true" t="shared" si="3" ref="D38:L38">+D17+D27+D36</f>
        <v>-430588</v>
      </c>
      <c r="E38" s="34">
        <f t="shared" si="3"/>
        <v>-285171431</v>
      </c>
      <c r="F38" s="35">
        <f t="shared" si="3"/>
        <v>-282659152</v>
      </c>
      <c r="G38" s="33">
        <f t="shared" si="3"/>
        <v>-336194195</v>
      </c>
      <c r="H38" s="34">
        <f t="shared" si="3"/>
        <v>-336194195</v>
      </c>
      <c r="I38" s="36">
        <f t="shared" si="3"/>
        <v>-337287868</v>
      </c>
      <c r="J38" s="37">
        <f t="shared" si="3"/>
        <v>-339482281</v>
      </c>
      <c r="K38" s="33">
        <f t="shared" si="3"/>
        <v>-416159910</v>
      </c>
      <c r="L38" s="34">
        <f t="shared" si="3"/>
        <v>-437913849</v>
      </c>
    </row>
    <row r="39" spans="1:12" ht="12.75">
      <c r="A39" s="24" t="s">
        <v>47</v>
      </c>
      <c r="B39" s="18" t="s">
        <v>48</v>
      </c>
      <c r="C39" s="33">
        <v>4246240</v>
      </c>
      <c r="D39" s="33">
        <v>2377665</v>
      </c>
      <c r="E39" s="34">
        <v>0</v>
      </c>
      <c r="F39" s="35">
        <v>-464400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2377666</v>
      </c>
      <c r="D40" s="45">
        <f aca="true" t="shared" si="4" ref="D40:L40">+D38+D39</f>
        <v>1947077</v>
      </c>
      <c r="E40" s="46">
        <f t="shared" si="4"/>
        <v>-285171431</v>
      </c>
      <c r="F40" s="47">
        <f t="shared" si="4"/>
        <v>-283123552</v>
      </c>
      <c r="G40" s="45">
        <f t="shared" si="4"/>
        <v>-336194195</v>
      </c>
      <c r="H40" s="46">
        <f t="shared" si="4"/>
        <v>-336194195</v>
      </c>
      <c r="I40" s="48">
        <f t="shared" si="4"/>
        <v>-337287868</v>
      </c>
      <c r="J40" s="49">
        <f t="shared" si="4"/>
        <v>-339482281</v>
      </c>
      <c r="K40" s="45">
        <f t="shared" si="4"/>
        <v>-416159910</v>
      </c>
      <c r="L40" s="46">
        <f t="shared" si="4"/>
        <v>-437913849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7043287</v>
      </c>
      <c r="D7" s="19">
        <v>25424777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1542899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340193605</v>
      </c>
      <c r="D9" s="19">
        <v>354619000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522707443</v>
      </c>
      <c r="D10" s="19">
        <v>508156391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3617095</v>
      </c>
      <c r="D11" s="19">
        <v>6095079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-488973991</v>
      </c>
      <c r="D14" s="19">
        <v>-438973970</v>
      </c>
      <c r="E14" s="20">
        <v>-578297477</v>
      </c>
      <c r="F14" s="21">
        <v>-531070621</v>
      </c>
      <c r="G14" s="19">
        <v>-530441339</v>
      </c>
      <c r="H14" s="20">
        <v>-530441339</v>
      </c>
      <c r="I14" s="22">
        <v>-548085784</v>
      </c>
      <c r="J14" s="23">
        <v>-541243734</v>
      </c>
      <c r="K14" s="19">
        <v>-516684531</v>
      </c>
      <c r="L14" s="20">
        <v>-560980173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-965049</v>
      </c>
      <c r="F16" s="21">
        <v>-150000</v>
      </c>
      <c r="G16" s="19">
        <v>-80000</v>
      </c>
      <c r="H16" s="20">
        <v>-80000</v>
      </c>
      <c r="I16" s="22">
        <v>-78170</v>
      </c>
      <c r="J16" s="23">
        <v>-150000</v>
      </c>
      <c r="K16" s="19">
        <v>-158100</v>
      </c>
      <c r="L16" s="20">
        <v>-166637</v>
      </c>
    </row>
    <row r="17" spans="1:12" ht="12.75">
      <c r="A17" s="25" t="s">
        <v>32</v>
      </c>
      <c r="B17" s="26"/>
      <c r="C17" s="27">
        <f>SUM(C6:C16)</f>
        <v>384587439</v>
      </c>
      <c r="D17" s="27">
        <f aca="true" t="shared" si="0" ref="D17:L17">SUM(D6:D16)</f>
        <v>456864176</v>
      </c>
      <c r="E17" s="28">
        <f t="shared" si="0"/>
        <v>-579262526</v>
      </c>
      <c r="F17" s="29">
        <f t="shared" si="0"/>
        <v>-531220621</v>
      </c>
      <c r="G17" s="27">
        <f t="shared" si="0"/>
        <v>-530521339</v>
      </c>
      <c r="H17" s="30">
        <f t="shared" si="0"/>
        <v>-530521339</v>
      </c>
      <c r="I17" s="29">
        <f t="shared" si="0"/>
        <v>-548163954</v>
      </c>
      <c r="J17" s="31">
        <f t="shared" si="0"/>
        <v>-541393734</v>
      </c>
      <c r="K17" s="27">
        <f t="shared" si="0"/>
        <v>-516842631</v>
      </c>
      <c r="L17" s="28">
        <f t="shared" si="0"/>
        <v>-561146810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224611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3827000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-376590063</v>
      </c>
      <c r="D26" s="19">
        <v>-416214949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-372538452</v>
      </c>
      <c r="D27" s="27">
        <f aca="true" t="shared" si="1" ref="D27:L27">SUM(D21:D26)</f>
        <v>-416214949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219000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3627105</v>
      </c>
      <c r="F33" s="21">
        <v>-273105</v>
      </c>
      <c r="G33" s="39">
        <v>0</v>
      </c>
      <c r="H33" s="40">
        <v>0</v>
      </c>
      <c r="I33" s="42">
        <v>263293</v>
      </c>
      <c r="J33" s="23">
        <v>346000</v>
      </c>
      <c r="K33" s="19">
        <v>100000</v>
      </c>
      <c r="L33" s="20">
        <v>100000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219000</v>
      </c>
      <c r="E36" s="28">
        <f t="shared" si="2"/>
        <v>3627105</v>
      </c>
      <c r="F36" s="29">
        <f t="shared" si="2"/>
        <v>-273105</v>
      </c>
      <c r="G36" s="27">
        <f t="shared" si="2"/>
        <v>0</v>
      </c>
      <c r="H36" s="28">
        <f t="shared" si="2"/>
        <v>0</v>
      </c>
      <c r="I36" s="30">
        <f t="shared" si="2"/>
        <v>263293</v>
      </c>
      <c r="J36" s="31">
        <f t="shared" si="2"/>
        <v>346000</v>
      </c>
      <c r="K36" s="27">
        <f t="shared" si="2"/>
        <v>100000</v>
      </c>
      <c r="L36" s="28">
        <f t="shared" si="2"/>
        <v>100000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12048987</v>
      </c>
      <c r="D38" s="33">
        <f aca="true" t="shared" si="3" ref="D38:L38">+D17+D27+D36</f>
        <v>40868227</v>
      </c>
      <c r="E38" s="34">
        <f t="shared" si="3"/>
        <v>-575635421</v>
      </c>
      <c r="F38" s="35">
        <f t="shared" si="3"/>
        <v>-531493726</v>
      </c>
      <c r="G38" s="33">
        <f t="shared" si="3"/>
        <v>-530521339</v>
      </c>
      <c r="H38" s="34">
        <f t="shared" si="3"/>
        <v>-530521339</v>
      </c>
      <c r="I38" s="36">
        <f t="shared" si="3"/>
        <v>-547900661</v>
      </c>
      <c r="J38" s="37">
        <f t="shared" si="3"/>
        <v>-541047734</v>
      </c>
      <c r="K38" s="33">
        <f t="shared" si="3"/>
        <v>-516742631</v>
      </c>
      <c r="L38" s="34">
        <f t="shared" si="3"/>
        <v>-561046810</v>
      </c>
    </row>
    <row r="39" spans="1:12" ht="12.75">
      <c r="A39" s="24" t="s">
        <v>47</v>
      </c>
      <c r="B39" s="18" t="s">
        <v>48</v>
      </c>
      <c r="C39" s="33">
        <v>-45480859</v>
      </c>
      <c r="D39" s="33">
        <v>-33431872</v>
      </c>
      <c r="E39" s="34">
        <v>137430356</v>
      </c>
      <c r="F39" s="35">
        <v>50000000</v>
      </c>
      <c r="G39" s="33">
        <v>35210976</v>
      </c>
      <c r="H39" s="34">
        <v>35210976</v>
      </c>
      <c r="I39" s="36">
        <v>13201448</v>
      </c>
      <c r="J39" s="37">
        <v>10006000</v>
      </c>
      <c r="K39" s="33">
        <v>10006000</v>
      </c>
      <c r="L39" s="34">
        <v>10006000</v>
      </c>
    </row>
    <row r="40" spans="1:12" ht="12.75">
      <c r="A40" s="43" t="s">
        <v>49</v>
      </c>
      <c r="B40" s="44" t="s">
        <v>48</v>
      </c>
      <c r="C40" s="45">
        <f>+C38+C39</f>
        <v>-33431872</v>
      </c>
      <c r="D40" s="45">
        <f aca="true" t="shared" si="4" ref="D40:L40">+D38+D39</f>
        <v>7436355</v>
      </c>
      <c r="E40" s="46">
        <f t="shared" si="4"/>
        <v>-438205065</v>
      </c>
      <c r="F40" s="47">
        <f t="shared" si="4"/>
        <v>-481493726</v>
      </c>
      <c r="G40" s="45">
        <f t="shared" si="4"/>
        <v>-495310363</v>
      </c>
      <c r="H40" s="46">
        <f t="shared" si="4"/>
        <v>-495310363</v>
      </c>
      <c r="I40" s="48">
        <f t="shared" si="4"/>
        <v>-534699213</v>
      </c>
      <c r="J40" s="49">
        <f t="shared" si="4"/>
        <v>-531041734</v>
      </c>
      <c r="K40" s="45">
        <f t="shared" si="4"/>
        <v>-506736631</v>
      </c>
      <c r="L40" s="46">
        <f t="shared" si="4"/>
        <v>-551040810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10913154</v>
      </c>
      <c r="D6" s="19">
        <v>14079282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175692</v>
      </c>
      <c r="D7" s="19">
        <v>233567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4197717</v>
      </c>
      <c r="D8" s="19">
        <v>4064964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133361280</v>
      </c>
      <c r="D9" s="19">
        <v>133777127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33924742</v>
      </c>
      <c r="D10" s="19">
        <v>39870905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6958873</v>
      </c>
      <c r="D11" s="19">
        <v>5121209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-134948417</v>
      </c>
      <c r="D14" s="19">
        <v>-165227443</v>
      </c>
      <c r="E14" s="20">
        <v>-16978713</v>
      </c>
      <c r="F14" s="21">
        <v>-148450744</v>
      </c>
      <c r="G14" s="19">
        <v>-179839943</v>
      </c>
      <c r="H14" s="20">
        <v>-179839943</v>
      </c>
      <c r="I14" s="22">
        <v>-169107609</v>
      </c>
      <c r="J14" s="23">
        <v>-165273677</v>
      </c>
      <c r="K14" s="19">
        <v>-174549016</v>
      </c>
      <c r="L14" s="20">
        <v>-205236440</v>
      </c>
    </row>
    <row r="15" spans="1:12" ht="12.75">
      <c r="A15" s="24" t="s">
        <v>30</v>
      </c>
      <c r="B15" s="18"/>
      <c r="C15" s="19">
        <v>-20320</v>
      </c>
      <c r="D15" s="19">
        <v>-5565</v>
      </c>
      <c r="E15" s="20">
        <v>-401</v>
      </c>
      <c r="F15" s="21">
        <v>-105260</v>
      </c>
      <c r="G15" s="19">
        <v>-105260</v>
      </c>
      <c r="H15" s="20">
        <v>-105260</v>
      </c>
      <c r="I15" s="22">
        <v>-3384</v>
      </c>
      <c r="J15" s="23">
        <v>-105260</v>
      </c>
      <c r="K15" s="19">
        <v>-110944</v>
      </c>
      <c r="L15" s="20">
        <v>-116935</v>
      </c>
    </row>
    <row r="16" spans="1:12" ht="12.75">
      <c r="A16" s="24" t="s">
        <v>31</v>
      </c>
      <c r="B16" s="18" t="s">
        <v>24</v>
      </c>
      <c r="C16" s="19">
        <v>0</v>
      </c>
      <c r="D16" s="19">
        <v>-1526534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54562721</v>
      </c>
      <c r="D17" s="27">
        <f aca="true" t="shared" si="0" ref="D17:L17">SUM(D6:D16)</f>
        <v>30387512</v>
      </c>
      <c r="E17" s="28">
        <f t="shared" si="0"/>
        <v>-16979114</v>
      </c>
      <c r="F17" s="29">
        <f t="shared" si="0"/>
        <v>-148556004</v>
      </c>
      <c r="G17" s="27">
        <f t="shared" si="0"/>
        <v>-179945203</v>
      </c>
      <c r="H17" s="30">
        <f t="shared" si="0"/>
        <v>-179945203</v>
      </c>
      <c r="I17" s="29">
        <f t="shared" si="0"/>
        <v>-169110993</v>
      </c>
      <c r="J17" s="31">
        <f t="shared" si="0"/>
        <v>-165378937</v>
      </c>
      <c r="K17" s="27">
        <f t="shared" si="0"/>
        <v>-174659960</v>
      </c>
      <c r="L17" s="28">
        <f t="shared" si="0"/>
        <v>-205353375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190134</v>
      </c>
      <c r="D21" s="19">
        <v>233649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-70192479</v>
      </c>
      <c r="D26" s="19">
        <v>-74549207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-70002345</v>
      </c>
      <c r="D27" s="27">
        <f aca="true" t="shared" si="1" ref="D27:L27">SUM(D21:D26)</f>
        <v>-74315558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-25704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-25704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-15465328</v>
      </c>
      <c r="D38" s="33">
        <f aca="true" t="shared" si="3" ref="D38:L38">+D17+D27+D36</f>
        <v>-43928046</v>
      </c>
      <c r="E38" s="34">
        <f t="shared" si="3"/>
        <v>-16979114</v>
      </c>
      <c r="F38" s="35">
        <f t="shared" si="3"/>
        <v>-148556004</v>
      </c>
      <c r="G38" s="33">
        <f t="shared" si="3"/>
        <v>-179945203</v>
      </c>
      <c r="H38" s="34">
        <f t="shared" si="3"/>
        <v>-179945203</v>
      </c>
      <c r="I38" s="36">
        <f t="shared" si="3"/>
        <v>-169110993</v>
      </c>
      <c r="J38" s="37">
        <f t="shared" si="3"/>
        <v>-165378937</v>
      </c>
      <c r="K38" s="33">
        <f t="shared" si="3"/>
        <v>-174659960</v>
      </c>
      <c r="L38" s="34">
        <f t="shared" si="3"/>
        <v>-205353375</v>
      </c>
    </row>
    <row r="39" spans="1:12" ht="12.75">
      <c r="A39" s="24" t="s">
        <v>47</v>
      </c>
      <c r="B39" s="18" t="s">
        <v>48</v>
      </c>
      <c r="C39" s="33">
        <v>77653673</v>
      </c>
      <c r="D39" s="33">
        <v>62188823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62188345</v>
      </c>
      <c r="D40" s="45">
        <f aca="true" t="shared" si="4" ref="D40:L40">+D38+D39</f>
        <v>18260777</v>
      </c>
      <c r="E40" s="46">
        <f t="shared" si="4"/>
        <v>-16979114</v>
      </c>
      <c r="F40" s="47">
        <f t="shared" si="4"/>
        <v>-148556004</v>
      </c>
      <c r="G40" s="45">
        <f t="shared" si="4"/>
        <v>-179945203</v>
      </c>
      <c r="H40" s="46">
        <f t="shared" si="4"/>
        <v>-179945203</v>
      </c>
      <c r="I40" s="48">
        <f t="shared" si="4"/>
        <v>-169110993</v>
      </c>
      <c r="J40" s="49">
        <f t="shared" si="4"/>
        <v>-165378937</v>
      </c>
      <c r="K40" s="45">
        <f t="shared" si="4"/>
        <v>-174659960</v>
      </c>
      <c r="L40" s="46">
        <f t="shared" si="4"/>
        <v>-205353375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15886231</v>
      </c>
      <c r="D6" s="19">
        <v>14139558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1516102</v>
      </c>
      <c r="D7" s="19">
        <v>1423178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9104999</v>
      </c>
      <c r="D8" s="19">
        <v>9941122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141507800</v>
      </c>
      <c r="D9" s="19">
        <v>160907304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51213000</v>
      </c>
      <c r="D10" s="19">
        <v>35689000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4386401</v>
      </c>
      <c r="D11" s="19">
        <v>7002506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-121854613</v>
      </c>
      <c r="D14" s="19">
        <v>-185901620</v>
      </c>
      <c r="E14" s="20">
        <v>-19264678</v>
      </c>
      <c r="F14" s="21">
        <v>-185606669</v>
      </c>
      <c r="G14" s="19">
        <v>-166178939</v>
      </c>
      <c r="H14" s="20">
        <v>-166178939</v>
      </c>
      <c r="I14" s="22">
        <v>-166405827</v>
      </c>
      <c r="J14" s="23">
        <v>-177985491</v>
      </c>
      <c r="K14" s="19">
        <v>-184554259</v>
      </c>
      <c r="L14" s="20">
        <v>-194520199</v>
      </c>
    </row>
    <row r="15" spans="1:12" ht="12.75">
      <c r="A15" s="24" t="s">
        <v>30</v>
      </c>
      <c r="B15" s="18"/>
      <c r="C15" s="19">
        <v>-550302</v>
      </c>
      <c r="D15" s="19">
        <v>0</v>
      </c>
      <c r="E15" s="20">
        <v>-849745</v>
      </c>
      <c r="F15" s="21">
        <v>-14759</v>
      </c>
      <c r="G15" s="19">
        <v>-15556</v>
      </c>
      <c r="H15" s="20">
        <v>-15556</v>
      </c>
      <c r="I15" s="22">
        <v>-1134394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-100000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101209618</v>
      </c>
      <c r="D17" s="27">
        <f aca="true" t="shared" si="0" ref="D17:L17">SUM(D6:D16)</f>
        <v>43201048</v>
      </c>
      <c r="E17" s="28">
        <f t="shared" si="0"/>
        <v>-20114423</v>
      </c>
      <c r="F17" s="29">
        <f t="shared" si="0"/>
        <v>-185721428</v>
      </c>
      <c r="G17" s="27">
        <f t="shared" si="0"/>
        <v>-166194495</v>
      </c>
      <c r="H17" s="30">
        <f t="shared" si="0"/>
        <v>-166194495</v>
      </c>
      <c r="I17" s="29">
        <f t="shared" si="0"/>
        <v>-167540221</v>
      </c>
      <c r="J17" s="31">
        <f t="shared" si="0"/>
        <v>-177985491</v>
      </c>
      <c r="K17" s="27">
        <f t="shared" si="0"/>
        <v>-184554259</v>
      </c>
      <c r="L17" s="28">
        <f t="shared" si="0"/>
        <v>-194520199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-48950652</v>
      </c>
      <c r="D26" s="19">
        <v>-59943463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-48950652</v>
      </c>
      <c r="D27" s="27">
        <f aca="true" t="shared" si="1" ref="D27:L27">SUM(D21:D26)</f>
        <v>-59943463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-139960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-780290</v>
      </c>
      <c r="E33" s="20">
        <v>-368</v>
      </c>
      <c r="F33" s="21">
        <v>368</v>
      </c>
      <c r="G33" s="39">
        <v>0</v>
      </c>
      <c r="H33" s="40">
        <v>0</v>
      </c>
      <c r="I33" s="42">
        <v>726146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-139960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-139960</v>
      </c>
      <c r="D36" s="27">
        <f aca="true" t="shared" si="2" ref="D36:L36">SUM(D31:D35)</f>
        <v>-920250</v>
      </c>
      <c r="E36" s="28">
        <f t="shared" si="2"/>
        <v>-368</v>
      </c>
      <c r="F36" s="29">
        <f t="shared" si="2"/>
        <v>368</v>
      </c>
      <c r="G36" s="27">
        <f t="shared" si="2"/>
        <v>0</v>
      </c>
      <c r="H36" s="28">
        <f t="shared" si="2"/>
        <v>0</v>
      </c>
      <c r="I36" s="30">
        <f t="shared" si="2"/>
        <v>726146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52119006</v>
      </c>
      <c r="D38" s="33">
        <f aca="true" t="shared" si="3" ref="D38:L38">+D17+D27+D36</f>
        <v>-17662665</v>
      </c>
      <c r="E38" s="34">
        <f t="shared" si="3"/>
        <v>-20114791</v>
      </c>
      <c r="F38" s="35">
        <f t="shared" si="3"/>
        <v>-185721060</v>
      </c>
      <c r="G38" s="33">
        <f t="shared" si="3"/>
        <v>-166194495</v>
      </c>
      <c r="H38" s="34">
        <f t="shared" si="3"/>
        <v>-166194495</v>
      </c>
      <c r="I38" s="36">
        <f t="shared" si="3"/>
        <v>-166814075</v>
      </c>
      <c r="J38" s="37">
        <f t="shared" si="3"/>
        <v>-177985491</v>
      </c>
      <c r="K38" s="33">
        <f t="shared" si="3"/>
        <v>-184554259</v>
      </c>
      <c r="L38" s="34">
        <f t="shared" si="3"/>
        <v>-194520199</v>
      </c>
    </row>
    <row r="39" spans="1:12" ht="12.75">
      <c r="A39" s="24" t="s">
        <v>47</v>
      </c>
      <c r="B39" s="18" t="s">
        <v>48</v>
      </c>
      <c r="C39" s="33">
        <v>22508057</v>
      </c>
      <c r="D39" s="33">
        <v>74627106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38000000</v>
      </c>
      <c r="K39" s="33">
        <v>40052000</v>
      </c>
      <c r="L39" s="34">
        <v>42214808</v>
      </c>
    </row>
    <row r="40" spans="1:12" ht="12.75">
      <c r="A40" s="43" t="s">
        <v>49</v>
      </c>
      <c r="B40" s="44" t="s">
        <v>48</v>
      </c>
      <c r="C40" s="45">
        <f>+C38+C39</f>
        <v>74627063</v>
      </c>
      <c r="D40" s="45">
        <f aca="true" t="shared" si="4" ref="D40:L40">+D38+D39</f>
        <v>56964441</v>
      </c>
      <c r="E40" s="46">
        <f t="shared" si="4"/>
        <v>-20114791</v>
      </c>
      <c r="F40" s="47">
        <f t="shared" si="4"/>
        <v>-185721060</v>
      </c>
      <c r="G40" s="45">
        <f t="shared" si="4"/>
        <v>-166194495</v>
      </c>
      <c r="H40" s="46">
        <f t="shared" si="4"/>
        <v>-166194495</v>
      </c>
      <c r="I40" s="48">
        <f t="shared" si="4"/>
        <v>-166814075</v>
      </c>
      <c r="J40" s="49">
        <f t="shared" si="4"/>
        <v>-139985491</v>
      </c>
      <c r="K40" s="45">
        <f t="shared" si="4"/>
        <v>-144502259</v>
      </c>
      <c r="L40" s="46">
        <f t="shared" si="4"/>
        <v>-152305391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17133092</v>
      </c>
      <c r="D6" s="19">
        <v>19458139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2827554</v>
      </c>
      <c r="D7" s="19">
        <v>2976571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2862469</v>
      </c>
      <c r="D8" s="19">
        <v>3411291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126119379</v>
      </c>
      <c r="D9" s="19">
        <v>131922253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31348317</v>
      </c>
      <c r="D10" s="19">
        <v>27790747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1677647</v>
      </c>
      <c r="D11" s="19">
        <v>2014252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-127235071</v>
      </c>
      <c r="D14" s="19">
        <v>-145494648</v>
      </c>
      <c r="E14" s="20">
        <v>-187019206</v>
      </c>
      <c r="F14" s="21">
        <v>-174075367</v>
      </c>
      <c r="G14" s="19">
        <v>-176487060</v>
      </c>
      <c r="H14" s="20">
        <v>-176487060</v>
      </c>
      <c r="I14" s="22">
        <v>-25775313</v>
      </c>
      <c r="J14" s="23">
        <v>-204393903</v>
      </c>
      <c r="K14" s="19">
        <v>-221828054</v>
      </c>
      <c r="L14" s="20">
        <v>-238009087</v>
      </c>
    </row>
    <row r="15" spans="1:12" ht="12.75">
      <c r="A15" s="24" t="s">
        <v>30</v>
      </c>
      <c r="B15" s="18"/>
      <c r="C15" s="19">
        <v>-1147305</v>
      </c>
      <c r="D15" s="19">
        <v>-222942</v>
      </c>
      <c r="E15" s="20">
        <v>-1922704</v>
      </c>
      <c r="F15" s="21">
        <v>-1500000</v>
      </c>
      <c r="G15" s="19">
        <v>-1650000</v>
      </c>
      <c r="H15" s="20">
        <v>-1650000</v>
      </c>
      <c r="I15" s="22">
        <v>-861864</v>
      </c>
      <c r="J15" s="23">
        <v>-1927439</v>
      </c>
      <c r="K15" s="19">
        <v>-2091271</v>
      </c>
      <c r="L15" s="20">
        <v>-2269029</v>
      </c>
    </row>
    <row r="16" spans="1:12" ht="12.75">
      <c r="A16" s="24" t="s">
        <v>31</v>
      </c>
      <c r="B16" s="18" t="s">
        <v>24</v>
      </c>
      <c r="C16" s="19">
        <v>-90832</v>
      </c>
      <c r="D16" s="19">
        <v>-95899</v>
      </c>
      <c r="E16" s="20">
        <v>0</v>
      </c>
      <c r="F16" s="21">
        <v>-960980</v>
      </c>
      <c r="G16" s="19">
        <v>-100000</v>
      </c>
      <c r="H16" s="20">
        <v>-100000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53495250</v>
      </c>
      <c r="D17" s="27">
        <f aca="true" t="shared" si="0" ref="D17:L17">SUM(D6:D16)</f>
        <v>41759764</v>
      </c>
      <c r="E17" s="28">
        <f t="shared" si="0"/>
        <v>-188941910</v>
      </c>
      <c r="F17" s="29">
        <f t="shared" si="0"/>
        <v>-176536347</v>
      </c>
      <c r="G17" s="27">
        <f t="shared" si="0"/>
        <v>-178237060</v>
      </c>
      <c r="H17" s="30">
        <f t="shared" si="0"/>
        <v>-178237060</v>
      </c>
      <c r="I17" s="29">
        <f t="shared" si="0"/>
        <v>-26637177</v>
      </c>
      <c r="J17" s="31">
        <f t="shared" si="0"/>
        <v>-206321342</v>
      </c>
      <c r="K17" s="27">
        <f t="shared" si="0"/>
        <v>-223919325</v>
      </c>
      <c r="L17" s="28">
        <f t="shared" si="0"/>
        <v>-240278116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184960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-164500</v>
      </c>
      <c r="G23" s="39">
        <v>-2013217</v>
      </c>
      <c r="H23" s="40">
        <v>-2013217</v>
      </c>
      <c r="I23" s="22">
        <v>2147897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-48956109</v>
      </c>
      <c r="D26" s="19">
        <v>-50859069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-48956109</v>
      </c>
      <c r="D27" s="27">
        <f aca="true" t="shared" si="1" ref="D27:L27">SUM(D21:D26)</f>
        <v>-50674109</v>
      </c>
      <c r="E27" s="28">
        <f t="shared" si="1"/>
        <v>0</v>
      </c>
      <c r="F27" s="29">
        <f t="shared" si="1"/>
        <v>-164500</v>
      </c>
      <c r="G27" s="27">
        <f t="shared" si="1"/>
        <v>-2013217</v>
      </c>
      <c r="H27" s="28">
        <f t="shared" si="1"/>
        <v>-2013217</v>
      </c>
      <c r="I27" s="30">
        <f t="shared" si="1"/>
        <v>2147897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-49128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377906</v>
      </c>
      <c r="E33" s="20">
        <v>9836</v>
      </c>
      <c r="F33" s="21">
        <v>-9836</v>
      </c>
      <c r="G33" s="39">
        <v>0</v>
      </c>
      <c r="H33" s="40">
        <v>0</v>
      </c>
      <c r="I33" s="42">
        <v>51030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-2222957</v>
      </c>
      <c r="D35" s="19">
        <v>0</v>
      </c>
      <c r="E35" s="20">
        <v>-565552</v>
      </c>
      <c r="F35" s="21">
        <v>0</v>
      </c>
      <c r="G35" s="19">
        <v>0</v>
      </c>
      <c r="H35" s="20">
        <v>0</v>
      </c>
      <c r="I35" s="22">
        <v>-496218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-2222957</v>
      </c>
      <c r="D36" s="27">
        <f aca="true" t="shared" si="2" ref="D36:L36">SUM(D31:D35)</f>
        <v>328778</v>
      </c>
      <c r="E36" s="28">
        <f t="shared" si="2"/>
        <v>-555716</v>
      </c>
      <c r="F36" s="29">
        <f t="shared" si="2"/>
        <v>-9836</v>
      </c>
      <c r="G36" s="27">
        <f t="shared" si="2"/>
        <v>0</v>
      </c>
      <c r="H36" s="28">
        <f t="shared" si="2"/>
        <v>0</v>
      </c>
      <c r="I36" s="30">
        <f t="shared" si="2"/>
        <v>-445188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2316184</v>
      </c>
      <c r="D38" s="33">
        <f aca="true" t="shared" si="3" ref="D38:L38">+D17+D27+D36</f>
        <v>-8585567</v>
      </c>
      <c r="E38" s="34">
        <f t="shared" si="3"/>
        <v>-189497626</v>
      </c>
      <c r="F38" s="35">
        <f t="shared" si="3"/>
        <v>-176710683</v>
      </c>
      <c r="G38" s="33">
        <f t="shared" si="3"/>
        <v>-180250277</v>
      </c>
      <c r="H38" s="34">
        <f t="shared" si="3"/>
        <v>-180250277</v>
      </c>
      <c r="I38" s="36">
        <f t="shared" si="3"/>
        <v>-24934468</v>
      </c>
      <c r="J38" s="37">
        <f t="shared" si="3"/>
        <v>-206321342</v>
      </c>
      <c r="K38" s="33">
        <f t="shared" si="3"/>
        <v>-223919325</v>
      </c>
      <c r="L38" s="34">
        <f t="shared" si="3"/>
        <v>-240278116</v>
      </c>
    </row>
    <row r="39" spans="1:12" ht="12.75">
      <c r="A39" s="24" t="s">
        <v>47</v>
      </c>
      <c r="B39" s="18" t="s">
        <v>48</v>
      </c>
      <c r="C39" s="33">
        <v>13844711</v>
      </c>
      <c r="D39" s="33">
        <v>16160895</v>
      </c>
      <c r="E39" s="34">
        <v>0</v>
      </c>
      <c r="F39" s="35">
        <v>0</v>
      </c>
      <c r="G39" s="33">
        <v>0</v>
      </c>
      <c r="H39" s="34">
        <v>0</v>
      </c>
      <c r="I39" s="36">
        <v>359504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16160895</v>
      </c>
      <c r="D40" s="45">
        <f aca="true" t="shared" si="4" ref="D40:L40">+D38+D39</f>
        <v>7575328</v>
      </c>
      <c r="E40" s="46">
        <f t="shared" si="4"/>
        <v>-189497626</v>
      </c>
      <c r="F40" s="47">
        <f t="shared" si="4"/>
        <v>-176710683</v>
      </c>
      <c r="G40" s="45">
        <f t="shared" si="4"/>
        <v>-180250277</v>
      </c>
      <c r="H40" s="46">
        <f t="shared" si="4"/>
        <v>-180250277</v>
      </c>
      <c r="I40" s="48">
        <f t="shared" si="4"/>
        <v>-24574964</v>
      </c>
      <c r="J40" s="49">
        <f t="shared" si="4"/>
        <v>-206321342</v>
      </c>
      <c r="K40" s="45">
        <f t="shared" si="4"/>
        <v>-223919325</v>
      </c>
      <c r="L40" s="46">
        <f t="shared" si="4"/>
        <v>-240278116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7126337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686169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6876863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0</v>
      </c>
      <c r="D9" s="19">
        <v>84649264</v>
      </c>
      <c r="E9" s="20">
        <v>37045</v>
      </c>
      <c r="F9" s="21">
        <v>0</v>
      </c>
      <c r="G9" s="19">
        <v>0</v>
      </c>
      <c r="H9" s="20">
        <v>0</v>
      </c>
      <c r="I9" s="22">
        <v>3288879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23800000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732806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-86114282</v>
      </c>
      <c r="E14" s="20">
        <v>-9285507</v>
      </c>
      <c r="F14" s="21">
        <v>-113458961</v>
      </c>
      <c r="G14" s="19">
        <v>-125965495</v>
      </c>
      <c r="H14" s="20">
        <v>-125965495</v>
      </c>
      <c r="I14" s="22">
        <v>-129605379</v>
      </c>
      <c r="J14" s="23">
        <v>-129623113</v>
      </c>
      <c r="K14" s="19">
        <v>-135253519</v>
      </c>
      <c r="L14" s="20">
        <v>-145280859</v>
      </c>
    </row>
    <row r="15" spans="1:12" ht="12.75">
      <c r="A15" s="24" t="s">
        <v>30</v>
      </c>
      <c r="B15" s="18"/>
      <c r="C15" s="19">
        <v>0</v>
      </c>
      <c r="D15" s="19">
        <v>-540705</v>
      </c>
      <c r="E15" s="20">
        <v>-431288</v>
      </c>
      <c r="F15" s="21">
        <v>-220000</v>
      </c>
      <c r="G15" s="19">
        <v>-440000</v>
      </c>
      <c r="H15" s="20">
        <v>-440000</v>
      </c>
      <c r="I15" s="22">
        <v>-1175718</v>
      </c>
      <c r="J15" s="23">
        <v>-480000</v>
      </c>
      <c r="K15" s="19">
        <v>-499200</v>
      </c>
      <c r="L15" s="20">
        <v>-519168</v>
      </c>
    </row>
    <row r="16" spans="1:12" ht="12.75">
      <c r="A16" s="24" t="s">
        <v>31</v>
      </c>
      <c r="B16" s="18" t="s">
        <v>24</v>
      </c>
      <c r="C16" s="19">
        <v>0</v>
      </c>
      <c r="D16" s="19">
        <v>-17575394</v>
      </c>
      <c r="E16" s="20">
        <v>1340161</v>
      </c>
      <c r="F16" s="21">
        <v>0</v>
      </c>
      <c r="G16" s="19">
        <v>-1075000</v>
      </c>
      <c r="H16" s="20">
        <v>-1075000</v>
      </c>
      <c r="I16" s="22">
        <v>-1615368</v>
      </c>
      <c r="J16" s="23">
        <v>-450000</v>
      </c>
      <c r="K16" s="19">
        <v>-468000</v>
      </c>
      <c r="L16" s="20">
        <v>-486720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19641058</v>
      </c>
      <c r="E17" s="28">
        <f t="shared" si="0"/>
        <v>-8339589</v>
      </c>
      <c r="F17" s="29">
        <f t="shared" si="0"/>
        <v>-113678961</v>
      </c>
      <c r="G17" s="27">
        <f t="shared" si="0"/>
        <v>-127480495</v>
      </c>
      <c r="H17" s="30">
        <f t="shared" si="0"/>
        <v>-127480495</v>
      </c>
      <c r="I17" s="29">
        <f t="shared" si="0"/>
        <v>-129107586</v>
      </c>
      <c r="J17" s="31">
        <f t="shared" si="0"/>
        <v>-130553113</v>
      </c>
      <c r="K17" s="27">
        <f t="shared" si="0"/>
        <v>-136220719</v>
      </c>
      <c r="L17" s="28">
        <f t="shared" si="0"/>
        <v>-146286747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-669172</v>
      </c>
      <c r="F23" s="38">
        <v>669172</v>
      </c>
      <c r="G23" s="39">
        <v>0</v>
      </c>
      <c r="H23" s="40">
        <v>0</v>
      </c>
      <c r="I23" s="22">
        <v>5509502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-25019064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-25019064</v>
      </c>
      <c r="E27" s="28">
        <f t="shared" si="1"/>
        <v>-669172</v>
      </c>
      <c r="F27" s="29">
        <f t="shared" si="1"/>
        <v>669172</v>
      </c>
      <c r="G27" s="27">
        <f t="shared" si="1"/>
        <v>0</v>
      </c>
      <c r="H27" s="28">
        <f t="shared" si="1"/>
        <v>0</v>
      </c>
      <c r="I27" s="30">
        <f t="shared" si="1"/>
        <v>5509502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-16965</v>
      </c>
      <c r="F33" s="21">
        <v>16965</v>
      </c>
      <c r="G33" s="39">
        <v>0</v>
      </c>
      <c r="H33" s="40">
        <v>0</v>
      </c>
      <c r="I33" s="42">
        <v>10542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-540705</v>
      </c>
      <c r="E35" s="20">
        <v>0</v>
      </c>
      <c r="F35" s="21">
        <v>0</v>
      </c>
      <c r="G35" s="19">
        <v>0</v>
      </c>
      <c r="H35" s="20">
        <v>0</v>
      </c>
      <c r="I35" s="22">
        <v>-57440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-540705</v>
      </c>
      <c r="E36" s="28">
        <f t="shared" si="2"/>
        <v>-16965</v>
      </c>
      <c r="F36" s="29">
        <f t="shared" si="2"/>
        <v>16965</v>
      </c>
      <c r="G36" s="27">
        <f t="shared" si="2"/>
        <v>0</v>
      </c>
      <c r="H36" s="28">
        <f t="shared" si="2"/>
        <v>0</v>
      </c>
      <c r="I36" s="30">
        <f t="shared" si="2"/>
        <v>-46898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-5918711</v>
      </c>
      <c r="E38" s="34">
        <f t="shared" si="3"/>
        <v>-9025726</v>
      </c>
      <c r="F38" s="35">
        <f t="shared" si="3"/>
        <v>-112992824</v>
      </c>
      <c r="G38" s="33">
        <f t="shared" si="3"/>
        <v>-127480495</v>
      </c>
      <c r="H38" s="34">
        <f t="shared" si="3"/>
        <v>-127480495</v>
      </c>
      <c r="I38" s="36">
        <f t="shared" si="3"/>
        <v>-123644982</v>
      </c>
      <c r="J38" s="37">
        <f t="shared" si="3"/>
        <v>-130553113</v>
      </c>
      <c r="K38" s="33">
        <f t="shared" si="3"/>
        <v>-136220719</v>
      </c>
      <c r="L38" s="34">
        <f t="shared" si="3"/>
        <v>-146286747</v>
      </c>
    </row>
    <row r="39" spans="1:12" ht="12.75">
      <c r="A39" s="24" t="s">
        <v>47</v>
      </c>
      <c r="B39" s="18" t="s">
        <v>48</v>
      </c>
      <c r="C39" s="33">
        <v>0</v>
      </c>
      <c r="D39" s="33">
        <v>7821483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900000</v>
      </c>
      <c r="K39" s="33">
        <v>936000</v>
      </c>
      <c r="L39" s="34">
        <v>973440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1902772</v>
      </c>
      <c r="E40" s="46">
        <f t="shared" si="4"/>
        <v>-9025726</v>
      </c>
      <c r="F40" s="47">
        <f t="shared" si="4"/>
        <v>-112992824</v>
      </c>
      <c r="G40" s="45">
        <f t="shared" si="4"/>
        <v>-127480495</v>
      </c>
      <c r="H40" s="46">
        <f t="shared" si="4"/>
        <v>-127480495</v>
      </c>
      <c r="I40" s="48">
        <f t="shared" si="4"/>
        <v>-123644982</v>
      </c>
      <c r="J40" s="49">
        <f t="shared" si="4"/>
        <v>-129653113</v>
      </c>
      <c r="K40" s="45">
        <f t="shared" si="4"/>
        <v>-135284719</v>
      </c>
      <c r="L40" s="46">
        <f t="shared" si="4"/>
        <v>-145313307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33275700</v>
      </c>
      <c r="D7" s="19">
        <v>16064408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34559464</v>
      </c>
      <c r="D8" s="19">
        <v>12128709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294447119</v>
      </c>
      <c r="D9" s="19">
        <v>372190009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222693064</v>
      </c>
      <c r="D10" s="19">
        <v>230277228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12611694</v>
      </c>
      <c r="D11" s="19">
        <v>5305018</v>
      </c>
      <c r="E11" s="20">
        <v>0</v>
      </c>
      <c r="F11" s="21">
        <v>36797970</v>
      </c>
      <c r="G11" s="19">
        <v>36797970</v>
      </c>
      <c r="H11" s="20">
        <v>36797970</v>
      </c>
      <c r="I11" s="22">
        <v>2963</v>
      </c>
      <c r="J11" s="23">
        <v>0</v>
      </c>
      <c r="K11" s="19">
        <v>49500000</v>
      </c>
      <c r="L11" s="20">
        <v>50400000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-344317152</v>
      </c>
      <c r="D14" s="19">
        <v>-421449574</v>
      </c>
      <c r="E14" s="20">
        <v>-63586493</v>
      </c>
      <c r="F14" s="21">
        <v>-406037671</v>
      </c>
      <c r="G14" s="19">
        <v>-420574616</v>
      </c>
      <c r="H14" s="20">
        <v>-420574616</v>
      </c>
      <c r="I14" s="22">
        <v>-524085699</v>
      </c>
      <c r="J14" s="23">
        <v>-435566116</v>
      </c>
      <c r="K14" s="19">
        <v>-431292870</v>
      </c>
      <c r="L14" s="20">
        <v>-468564783</v>
      </c>
    </row>
    <row r="15" spans="1:12" ht="12.75">
      <c r="A15" s="24" t="s">
        <v>30</v>
      </c>
      <c r="B15" s="18"/>
      <c r="C15" s="19">
        <v>-2352023</v>
      </c>
      <c r="D15" s="19">
        <v>-780626</v>
      </c>
      <c r="E15" s="20">
        <v>-1121837</v>
      </c>
      <c r="F15" s="21">
        <v>-1498863</v>
      </c>
      <c r="G15" s="19">
        <v>-1498863</v>
      </c>
      <c r="H15" s="20">
        <v>-1498863</v>
      </c>
      <c r="I15" s="22">
        <v>-2736207</v>
      </c>
      <c r="J15" s="23">
        <v>-1451877</v>
      </c>
      <c r="K15" s="19">
        <v>-1573806</v>
      </c>
      <c r="L15" s="20">
        <v>-1668235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250917866</v>
      </c>
      <c r="D17" s="27">
        <f aca="true" t="shared" si="0" ref="D17:L17">SUM(D6:D16)</f>
        <v>213735172</v>
      </c>
      <c r="E17" s="28">
        <f t="shared" si="0"/>
        <v>-64708330</v>
      </c>
      <c r="F17" s="29">
        <f t="shared" si="0"/>
        <v>-370738564</v>
      </c>
      <c r="G17" s="27">
        <f t="shared" si="0"/>
        <v>-385275509</v>
      </c>
      <c r="H17" s="30">
        <f t="shared" si="0"/>
        <v>-385275509</v>
      </c>
      <c r="I17" s="29">
        <f t="shared" si="0"/>
        <v>-526818943</v>
      </c>
      <c r="J17" s="31">
        <f t="shared" si="0"/>
        <v>-437017993</v>
      </c>
      <c r="K17" s="27">
        <f t="shared" si="0"/>
        <v>-383366676</v>
      </c>
      <c r="L17" s="28">
        <f t="shared" si="0"/>
        <v>-419833018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-231363669</v>
      </c>
      <c r="D26" s="19">
        <v>-208654983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-231363669</v>
      </c>
      <c r="D27" s="27">
        <f aca="true" t="shared" si="1" ref="D27:L27">SUM(D21:D26)</f>
        <v>-208654983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1300</v>
      </c>
      <c r="F33" s="21">
        <v>-1300</v>
      </c>
      <c r="G33" s="39">
        <v>0</v>
      </c>
      <c r="H33" s="40">
        <v>0</v>
      </c>
      <c r="I33" s="42">
        <v>-41826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-835511</v>
      </c>
      <c r="D35" s="19">
        <v>-853901</v>
      </c>
      <c r="E35" s="20">
        <v>-32853206</v>
      </c>
      <c r="F35" s="21">
        <v>-1499000</v>
      </c>
      <c r="G35" s="19">
        <v>-1499000</v>
      </c>
      <c r="H35" s="20">
        <v>-1499000</v>
      </c>
      <c r="I35" s="22">
        <v>-23126340</v>
      </c>
      <c r="J35" s="23">
        <v>-1499000</v>
      </c>
      <c r="K35" s="19">
        <v>-1499000</v>
      </c>
      <c r="L35" s="20">
        <v>-1499000</v>
      </c>
    </row>
    <row r="36" spans="1:12" ht="12.75">
      <c r="A36" s="25" t="s">
        <v>45</v>
      </c>
      <c r="B36" s="26"/>
      <c r="C36" s="27">
        <f>SUM(C31:C35)</f>
        <v>-835511</v>
      </c>
      <c r="D36" s="27">
        <f aca="true" t="shared" si="2" ref="D36:L36">SUM(D31:D35)</f>
        <v>-853901</v>
      </c>
      <c r="E36" s="28">
        <f t="shared" si="2"/>
        <v>-32851906</v>
      </c>
      <c r="F36" s="29">
        <f t="shared" si="2"/>
        <v>-1500300</v>
      </c>
      <c r="G36" s="27">
        <f t="shared" si="2"/>
        <v>-1499000</v>
      </c>
      <c r="H36" s="28">
        <f t="shared" si="2"/>
        <v>-1499000</v>
      </c>
      <c r="I36" s="30">
        <f t="shared" si="2"/>
        <v>-23168166</v>
      </c>
      <c r="J36" s="31">
        <f t="shared" si="2"/>
        <v>-1499000</v>
      </c>
      <c r="K36" s="27">
        <f t="shared" si="2"/>
        <v>-1499000</v>
      </c>
      <c r="L36" s="28">
        <f t="shared" si="2"/>
        <v>-1499000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18718686</v>
      </c>
      <c r="D38" s="33">
        <f aca="true" t="shared" si="3" ref="D38:L38">+D17+D27+D36</f>
        <v>4226288</v>
      </c>
      <c r="E38" s="34">
        <f t="shared" si="3"/>
        <v>-97560236</v>
      </c>
      <c r="F38" s="35">
        <f t="shared" si="3"/>
        <v>-372238864</v>
      </c>
      <c r="G38" s="33">
        <f t="shared" si="3"/>
        <v>-386774509</v>
      </c>
      <c r="H38" s="34">
        <f t="shared" si="3"/>
        <v>-386774509</v>
      </c>
      <c r="I38" s="36">
        <f t="shared" si="3"/>
        <v>-549987109</v>
      </c>
      <c r="J38" s="37">
        <f t="shared" si="3"/>
        <v>-438516993</v>
      </c>
      <c r="K38" s="33">
        <f t="shared" si="3"/>
        <v>-384865676</v>
      </c>
      <c r="L38" s="34">
        <f t="shared" si="3"/>
        <v>-421332018</v>
      </c>
    </row>
    <row r="39" spans="1:12" ht="12.75">
      <c r="A39" s="24" t="s">
        <v>47</v>
      </c>
      <c r="B39" s="18" t="s">
        <v>48</v>
      </c>
      <c r="C39" s="33">
        <v>13804730</v>
      </c>
      <c r="D39" s="33">
        <v>32523410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8783954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32523416</v>
      </c>
      <c r="D40" s="45">
        <f aca="true" t="shared" si="4" ref="D40:L40">+D38+D39</f>
        <v>36749698</v>
      </c>
      <c r="E40" s="46">
        <f t="shared" si="4"/>
        <v>-97560236</v>
      </c>
      <c r="F40" s="47">
        <f t="shared" si="4"/>
        <v>-372238864</v>
      </c>
      <c r="G40" s="45">
        <f t="shared" si="4"/>
        <v>-386774509</v>
      </c>
      <c r="H40" s="46">
        <f t="shared" si="4"/>
        <v>-386774509</v>
      </c>
      <c r="I40" s="48">
        <f t="shared" si="4"/>
        <v>-549987109</v>
      </c>
      <c r="J40" s="49">
        <f t="shared" si="4"/>
        <v>-429733039</v>
      </c>
      <c r="K40" s="45">
        <f t="shared" si="4"/>
        <v>-384865676</v>
      </c>
      <c r="L40" s="46">
        <f t="shared" si="4"/>
        <v>-421332018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3635007</v>
      </c>
      <c r="D6" s="19">
        <v>3501742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151290519</v>
      </c>
      <c r="D9" s="19">
        <v>131443262</v>
      </c>
      <c r="E9" s="20">
        <v>158665</v>
      </c>
      <c r="F9" s="21">
        <v>0</v>
      </c>
      <c r="G9" s="19">
        <v>0</v>
      </c>
      <c r="H9" s="20">
        <v>0</v>
      </c>
      <c r="I9" s="22">
        <v>287744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50282031</v>
      </c>
      <c r="D10" s="19">
        <v>45622000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8269793</v>
      </c>
      <c r="D11" s="19">
        <v>11421924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-127147592</v>
      </c>
      <c r="D14" s="19">
        <v>-101523946</v>
      </c>
      <c r="E14" s="20">
        <v>-17862502</v>
      </c>
      <c r="F14" s="21">
        <v>-144698361</v>
      </c>
      <c r="G14" s="19">
        <v>-151962705</v>
      </c>
      <c r="H14" s="20">
        <v>-151962705</v>
      </c>
      <c r="I14" s="22">
        <v>-126499892</v>
      </c>
      <c r="J14" s="23">
        <v>-167895390</v>
      </c>
      <c r="K14" s="19">
        <v>-165714740</v>
      </c>
      <c r="L14" s="20">
        <v>-183023684</v>
      </c>
    </row>
    <row r="15" spans="1:12" ht="12.75">
      <c r="A15" s="24" t="s">
        <v>30</v>
      </c>
      <c r="B15" s="18"/>
      <c r="C15" s="19">
        <v>-65000</v>
      </c>
      <c r="D15" s="19">
        <v>-82000</v>
      </c>
      <c r="E15" s="20">
        <v>-8456</v>
      </c>
      <c r="F15" s="21">
        <v>-30000</v>
      </c>
      <c r="G15" s="19">
        <v>-30000</v>
      </c>
      <c r="H15" s="20">
        <v>-30000</v>
      </c>
      <c r="I15" s="22">
        <v>-5833</v>
      </c>
      <c r="J15" s="23">
        <v>-31800</v>
      </c>
      <c r="K15" s="19">
        <v>-33708</v>
      </c>
      <c r="L15" s="20">
        <v>-35730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-488975</v>
      </c>
      <c r="F16" s="21">
        <v>-1930000</v>
      </c>
      <c r="G16" s="19">
        <v>-1982255</v>
      </c>
      <c r="H16" s="20">
        <v>-1982255</v>
      </c>
      <c r="I16" s="22">
        <v>-1866808</v>
      </c>
      <c r="J16" s="23">
        <v>-2400000</v>
      </c>
      <c r="K16" s="19">
        <v>-2544000</v>
      </c>
      <c r="L16" s="20">
        <v>-2696640</v>
      </c>
    </row>
    <row r="17" spans="1:12" ht="12.75">
      <c r="A17" s="25" t="s">
        <v>32</v>
      </c>
      <c r="B17" s="26"/>
      <c r="C17" s="27">
        <f>SUM(C6:C16)</f>
        <v>86264758</v>
      </c>
      <c r="D17" s="27">
        <f aca="true" t="shared" si="0" ref="D17:L17">SUM(D6:D16)</f>
        <v>90382982</v>
      </c>
      <c r="E17" s="28">
        <f t="shared" si="0"/>
        <v>-18201268</v>
      </c>
      <c r="F17" s="29">
        <f t="shared" si="0"/>
        <v>-146658361</v>
      </c>
      <c r="G17" s="27">
        <f t="shared" si="0"/>
        <v>-153974960</v>
      </c>
      <c r="H17" s="30">
        <f t="shared" si="0"/>
        <v>-153974960</v>
      </c>
      <c r="I17" s="29">
        <f t="shared" si="0"/>
        <v>-128084789</v>
      </c>
      <c r="J17" s="31">
        <f t="shared" si="0"/>
        <v>-170327190</v>
      </c>
      <c r="K17" s="27">
        <f t="shared" si="0"/>
        <v>-168292448</v>
      </c>
      <c r="L17" s="28">
        <f t="shared" si="0"/>
        <v>-185756054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325935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-73837780</v>
      </c>
      <c r="D26" s="19">
        <v>-44331818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-73837780</v>
      </c>
      <c r="D27" s="27">
        <f aca="true" t="shared" si="1" ref="D27:L27">SUM(D21:D26)</f>
        <v>-44005883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-326</v>
      </c>
      <c r="F33" s="21">
        <v>24326</v>
      </c>
      <c r="G33" s="39">
        <v>0</v>
      </c>
      <c r="H33" s="40">
        <v>0</v>
      </c>
      <c r="I33" s="42">
        <v>-21411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-5370</v>
      </c>
      <c r="F35" s="21">
        <v>0</v>
      </c>
      <c r="G35" s="19">
        <v>0</v>
      </c>
      <c r="H35" s="20">
        <v>0</v>
      </c>
      <c r="I35" s="22">
        <v>-8631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-5696</v>
      </c>
      <c r="F36" s="29">
        <f t="shared" si="2"/>
        <v>24326</v>
      </c>
      <c r="G36" s="27">
        <f t="shared" si="2"/>
        <v>0</v>
      </c>
      <c r="H36" s="28">
        <f t="shared" si="2"/>
        <v>0</v>
      </c>
      <c r="I36" s="30">
        <f t="shared" si="2"/>
        <v>-30042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12426978</v>
      </c>
      <c r="D38" s="33">
        <f aca="true" t="shared" si="3" ref="D38:L38">+D17+D27+D36</f>
        <v>46377099</v>
      </c>
      <c r="E38" s="34">
        <f t="shared" si="3"/>
        <v>-18206964</v>
      </c>
      <c r="F38" s="35">
        <f t="shared" si="3"/>
        <v>-146634035</v>
      </c>
      <c r="G38" s="33">
        <f t="shared" si="3"/>
        <v>-153974960</v>
      </c>
      <c r="H38" s="34">
        <f t="shared" si="3"/>
        <v>-153974960</v>
      </c>
      <c r="I38" s="36">
        <f t="shared" si="3"/>
        <v>-128114831</v>
      </c>
      <c r="J38" s="37">
        <f t="shared" si="3"/>
        <v>-170327190</v>
      </c>
      <c r="K38" s="33">
        <f t="shared" si="3"/>
        <v>-168292448</v>
      </c>
      <c r="L38" s="34">
        <f t="shared" si="3"/>
        <v>-185756054</v>
      </c>
    </row>
    <row r="39" spans="1:12" ht="12.75">
      <c r="A39" s="24" t="s">
        <v>47</v>
      </c>
      <c r="B39" s="18" t="s">
        <v>48</v>
      </c>
      <c r="C39" s="33">
        <v>110413313</v>
      </c>
      <c r="D39" s="33">
        <v>122840291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199972271</v>
      </c>
      <c r="K39" s="33">
        <v>209970885</v>
      </c>
      <c r="L39" s="34">
        <v>220469429</v>
      </c>
    </row>
    <row r="40" spans="1:12" ht="12.75">
      <c r="A40" s="43" t="s">
        <v>49</v>
      </c>
      <c r="B40" s="44" t="s">
        <v>48</v>
      </c>
      <c r="C40" s="45">
        <f>+C38+C39</f>
        <v>122840291</v>
      </c>
      <c r="D40" s="45">
        <f aca="true" t="shared" si="4" ref="D40:L40">+D38+D39</f>
        <v>169217390</v>
      </c>
      <c r="E40" s="46">
        <f t="shared" si="4"/>
        <v>-18206964</v>
      </c>
      <c r="F40" s="47">
        <f t="shared" si="4"/>
        <v>-146634035</v>
      </c>
      <c r="G40" s="45">
        <f t="shared" si="4"/>
        <v>-153974960</v>
      </c>
      <c r="H40" s="46">
        <f t="shared" si="4"/>
        <v>-153974960</v>
      </c>
      <c r="I40" s="48">
        <f t="shared" si="4"/>
        <v>-128114831</v>
      </c>
      <c r="J40" s="49">
        <f t="shared" si="4"/>
        <v>29645081</v>
      </c>
      <c r="K40" s="45">
        <f t="shared" si="4"/>
        <v>41678437</v>
      </c>
      <c r="L40" s="46">
        <f t="shared" si="4"/>
        <v>34713375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3473366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1389339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483903</v>
      </c>
      <c r="D8" s="19">
        <v>277745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101567000</v>
      </c>
      <c r="D9" s="19">
        <v>120845000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40372000</v>
      </c>
      <c r="D10" s="19">
        <v>24049000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1862232</v>
      </c>
      <c r="D11" s="19">
        <v>1687239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-99044466</v>
      </c>
      <c r="D14" s="19">
        <v>-112477537</v>
      </c>
      <c r="E14" s="20">
        <v>-134599239</v>
      </c>
      <c r="F14" s="21">
        <v>-139376049</v>
      </c>
      <c r="G14" s="19">
        <v>-146337261</v>
      </c>
      <c r="H14" s="20">
        <v>-146337261</v>
      </c>
      <c r="I14" s="22">
        <v>-141017546</v>
      </c>
      <c r="J14" s="23">
        <v>-164844100</v>
      </c>
      <c r="K14" s="19">
        <v>-176718994</v>
      </c>
      <c r="L14" s="20">
        <v>-187982562</v>
      </c>
    </row>
    <row r="15" spans="1:12" ht="12.75">
      <c r="A15" s="24" t="s">
        <v>30</v>
      </c>
      <c r="B15" s="18"/>
      <c r="C15" s="19">
        <v>-20302</v>
      </c>
      <c r="D15" s="19">
        <v>0</v>
      </c>
      <c r="E15" s="20">
        <v>-1609652</v>
      </c>
      <c r="F15" s="21">
        <v>-530000</v>
      </c>
      <c r="G15" s="19">
        <v>-530000</v>
      </c>
      <c r="H15" s="20">
        <v>-530000</v>
      </c>
      <c r="I15" s="22">
        <v>-1175999</v>
      </c>
      <c r="J15" s="23">
        <v>-600000</v>
      </c>
      <c r="K15" s="19">
        <v>-632400</v>
      </c>
      <c r="L15" s="20">
        <v>-666549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-993579</v>
      </c>
      <c r="F16" s="21">
        <v>-610000</v>
      </c>
      <c r="G16" s="19">
        <v>-610000</v>
      </c>
      <c r="H16" s="20">
        <v>-610000</v>
      </c>
      <c r="I16" s="22">
        <v>-562088</v>
      </c>
      <c r="J16" s="23">
        <v>-610000</v>
      </c>
      <c r="K16" s="19">
        <v>-642940</v>
      </c>
      <c r="L16" s="20">
        <v>-677658</v>
      </c>
    </row>
    <row r="17" spans="1:12" ht="12.75">
      <c r="A17" s="25" t="s">
        <v>32</v>
      </c>
      <c r="B17" s="26"/>
      <c r="C17" s="27">
        <f>SUM(C6:C16)</f>
        <v>46609706</v>
      </c>
      <c r="D17" s="27">
        <f aca="true" t="shared" si="0" ref="D17:L17">SUM(D6:D16)</f>
        <v>37854813</v>
      </c>
      <c r="E17" s="28">
        <f t="shared" si="0"/>
        <v>-137202470</v>
      </c>
      <c r="F17" s="29">
        <f t="shared" si="0"/>
        <v>-140516049</v>
      </c>
      <c r="G17" s="27">
        <f t="shared" si="0"/>
        <v>-147477261</v>
      </c>
      <c r="H17" s="30">
        <f t="shared" si="0"/>
        <v>-147477261</v>
      </c>
      <c r="I17" s="29">
        <f t="shared" si="0"/>
        <v>-142755633</v>
      </c>
      <c r="J17" s="31">
        <f t="shared" si="0"/>
        <v>-166054100</v>
      </c>
      <c r="K17" s="27">
        <f t="shared" si="0"/>
        <v>-177994334</v>
      </c>
      <c r="L17" s="28">
        <f t="shared" si="0"/>
        <v>-189326769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-48470546</v>
      </c>
      <c r="D26" s="19">
        <v>-41753941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-48470546</v>
      </c>
      <c r="D27" s="27">
        <f aca="true" t="shared" si="1" ref="D27:L27">SUM(D21:D26)</f>
        <v>-41753941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7641</v>
      </c>
      <c r="F33" s="21">
        <v>-7641</v>
      </c>
      <c r="G33" s="39">
        <v>0</v>
      </c>
      <c r="H33" s="40">
        <v>0</v>
      </c>
      <c r="I33" s="42">
        <v>20180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-1117004</v>
      </c>
      <c r="D35" s="19">
        <v>5302243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-1117004</v>
      </c>
      <c r="D36" s="27">
        <f aca="true" t="shared" si="2" ref="D36:L36">SUM(D31:D35)</f>
        <v>5302243</v>
      </c>
      <c r="E36" s="28">
        <f t="shared" si="2"/>
        <v>7641</v>
      </c>
      <c r="F36" s="29">
        <f t="shared" si="2"/>
        <v>-7641</v>
      </c>
      <c r="G36" s="27">
        <f t="shared" si="2"/>
        <v>0</v>
      </c>
      <c r="H36" s="28">
        <f t="shared" si="2"/>
        <v>0</v>
      </c>
      <c r="I36" s="30">
        <f t="shared" si="2"/>
        <v>20180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-2977844</v>
      </c>
      <c r="D38" s="33">
        <f aca="true" t="shared" si="3" ref="D38:L38">+D17+D27+D36</f>
        <v>1403115</v>
      </c>
      <c r="E38" s="34">
        <f t="shared" si="3"/>
        <v>-137194829</v>
      </c>
      <c r="F38" s="35">
        <f t="shared" si="3"/>
        <v>-140523690</v>
      </c>
      <c r="G38" s="33">
        <f t="shared" si="3"/>
        <v>-147477261</v>
      </c>
      <c r="H38" s="34">
        <f t="shared" si="3"/>
        <v>-147477261</v>
      </c>
      <c r="I38" s="36">
        <f t="shared" si="3"/>
        <v>-142735453</v>
      </c>
      <c r="J38" s="37">
        <f t="shared" si="3"/>
        <v>-166054100</v>
      </c>
      <c r="K38" s="33">
        <f t="shared" si="3"/>
        <v>-177994334</v>
      </c>
      <c r="L38" s="34">
        <f t="shared" si="3"/>
        <v>-189326769</v>
      </c>
    </row>
    <row r="39" spans="1:12" ht="12.75">
      <c r="A39" s="24" t="s">
        <v>47</v>
      </c>
      <c r="B39" s="18" t="s">
        <v>48</v>
      </c>
      <c r="C39" s="33">
        <v>3188448</v>
      </c>
      <c r="D39" s="33">
        <v>210604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4581000</v>
      </c>
      <c r="K39" s="33">
        <v>5265000</v>
      </c>
      <c r="L39" s="34">
        <v>5617000</v>
      </c>
    </row>
    <row r="40" spans="1:12" ht="12.75">
      <c r="A40" s="43" t="s">
        <v>49</v>
      </c>
      <c r="B40" s="44" t="s">
        <v>48</v>
      </c>
      <c r="C40" s="45">
        <f>+C38+C39</f>
        <v>210604</v>
      </c>
      <c r="D40" s="45">
        <f aca="true" t="shared" si="4" ref="D40:L40">+D38+D39</f>
        <v>1613719</v>
      </c>
      <c r="E40" s="46">
        <f t="shared" si="4"/>
        <v>-137194829</v>
      </c>
      <c r="F40" s="47">
        <f t="shared" si="4"/>
        <v>-140523690</v>
      </c>
      <c r="G40" s="45">
        <f t="shared" si="4"/>
        <v>-147477261</v>
      </c>
      <c r="H40" s="46">
        <f t="shared" si="4"/>
        <v>-147477261</v>
      </c>
      <c r="I40" s="48">
        <f t="shared" si="4"/>
        <v>-142735453</v>
      </c>
      <c r="J40" s="49">
        <f t="shared" si="4"/>
        <v>-161473100</v>
      </c>
      <c r="K40" s="45">
        <f t="shared" si="4"/>
        <v>-172729334</v>
      </c>
      <c r="L40" s="46">
        <f t="shared" si="4"/>
        <v>-183709769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373295053</v>
      </c>
      <c r="D6" s="19">
        <v>400905694</v>
      </c>
      <c r="E6" s="20">
        <v>0</v>
      </c>
      <c r="F6" s="21">
        <v>427965408</v>
      </c>
      <c r="G6" s="19">
        <v>0</v>
      </c>
      <c r="H6" s="20">
        <v>0</v>
      </c>
      <c r="I6" s="22">
        <v>29065353</v>
      </c>
      <c r="J6" s="23">
        <v>567236640</v>
      </c>
      <c r="K6" s="19">
        <v>606943200</v>
      </c>
      <c r="L6" s="20">
        <v>637290528</v>
      </c>
    </row>
    <row r="7" spans="1:12" ht="12.75">
      <c r="A7" s="24" t="s">
        <v>21</v>
      </c>
      <c r="B7" s="18"/>
      <c r="C7" s="19">
        <v>1710851770</v>
      </c>
      <c r="D7" s="19">
        <v>2003817657</v>
      </c>
      <c r="E7" s="20">
        <v>0</v>
      </c>
      <c r="F7" s="21">
        <v>1916494444</v>
      </c>
      <c r="G7" s="19">
        <v>0</v>
      </c>
      <c r="H7" s="20">
        <v>0</v>
      </c>
      <c r="I7" s="22">
        <v>0</v>
      </c>
      <c r="J7" s="23">
        <v>2124083424</v>
      </c>
      <c r="K7" s="19">
        <v>2284742304</v>
      </c>
      <c r="L7" s="20">
        <v>2418079392</v>
      </c>
    </row>
    <row r="8" spans="1:12" ht="12.75">
      <c r="A8" s="24" t="s">
        <v>22</v>
      </c>
      <c r="B8" s="18"/>
      <c r="C8" s="19">
        <v>94537933</v>
      </c>
      <c r="D8" s="19">
        <v>51246575</v>
      </c>
      <c r="E8" s="20">
        <v>0</v>
      </c>
      <c r="F8" s="21">
        <v>70337224</v>
      </c>
      <c r="G8" s="19">
        <v>0</v>
      </c>
      <c r="H8" s="20">
        <v>0</v>
      </c>
      <c r="I8" s="22">
        <v>0</v>
      </c>
      <c r="J8" s="23">
        <v>60375416</v>
      </c>
      <c r="K8" s="19">
        <v>62600912</v>
      </c>
      <c r="L8" s="20">
        <v>65195712</v>
      </c>
    </row>
    <row r="9" spans="1:12" ht="12.75">
      <c r="A9" s="24" t="s">
        <v>23</v>
      </c>
      <c r="B9" s="18" t="s">
        <v>24</v>
      </c>
      <c r="C9" s="19">
        <v>267494245</v>
      </c>
      <c r="D9" s="19">
        <v>279991513</v>
      </c>
      <c r="E9" s="20">
        <v>0</v>
      </c>
      <c r="F9" s="21">
        <v>431546000</v>
      </c>
      <c r="G9" s="19">
        <v>0</v>
      </c>
      <c r="H9" s="20">
        <v>0</v>
      </c>
      <c r="I9" s="22">
        <v>0</v>
      </c>
      <c r="J9" s="23">
        <v>390676000</v>
      </c>
      <c r="K9" s="19">
        <v>419116000</v>
      </c>
      <c r="L9" s="20">
        <v>458058000</v>
      </c>
    </row>
    <row r="10" spans="1:12" ht="12.75">
      <c r="A10" s="24" t="s">
        <v>25</v>
      </c>
      <c r="B10" s="18" t="s">
        <v>24</v>
      </c>
      <c r="C10" s="19">
        <v>225013765</v>
      </c>
      <c r="D10" s="19">
        <v>144867523</v>
      </c>
      <c r="E10" s="20">
        <v>0</v>
      </c>
      <c r="F10" s="21">
        <v>121373800</v>
      </c>
      <c r="G10" s="19">
        <v>0</v>
      </c>
      <c r="H10" s="20">
        <v>0</v>
      </c>
      <c r="I10" s="22">
        <v>0</v>
      </c>
      <c r="J10" s="23">
        <v>191232000</v>
      </c>
      <c r="K10" s="19">
        <v>169733000</v>
      </c>
      <c r="L10" s="20">
        <v>181473000</v>
      </c>
    </row>
    <row r="11" spans="1:12" ht="12.75">
      <c r="A11" s="24" t="s">
        <v>26</v>
      </c>
      <c r="B11" s="18"/>
      <c r="C11" s="19">
        <v>32465079</v>
      </c>
      <c r="D11" s="19">
        <v>60920565</v>
      </c>
      <c r="E11" s="20">
        <v>0</v>
      </c>
      <c r="F11" s="21">
        <v>55055700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-2191023939</v>
      </c>
      <c r="D14" s="19">
        <v>-2393352095</v>
      </c>
      <c r="E14" s="20">
        <v>-2384914161</v>
      </c>
      <c r="F14" s="21">
        <v>-2533500400</v>
      </c>
      <c r="G14" s="19">
        <v>-9489900</v>
      </c>
      <c r="H14" s="20">
        <v>-9489900</v>
      </c>
      <c r="I14" s="22">
        <v>-2490525007</v>
      </c>
      <c r="J14" s="23">
        <v>-2711328400</v>
      </c>
      <c r="K14" s="19">
        <v>-2854577900</v>
      </c>
      <c r="L14" s="20">
        <v>-3006408900</v>
      </c>
    </row>
    <row r="15" spans="1:12" ht="12.75">
      <c r="A15" s="24" t="s">
        <v>30</v>
      </c>
      <c r="B15" s="18"/>
      <c r="C15" s="19">
        <v>-58693589</v>
      </c>
      <c r="D15" s="19">
        <v>-68940376</v>
      </c>
      <c r="E15" s="20">
        <v>-67690844</v>
      </c>
      <c r="F15" s="21">
        <v>-67884000</v>
      </c>
      <c r="G15" s="19">
        <v>17250400</v>
      </c>
      <c r="H15" s="20">
        <v>17250400</v>
      </c>
      <c r="I15" s="22">
        <v>-51286013</v>
      </c>
      <c r="J15" s="23">
        <v>-70845700</v>
      </c>
      <c r="K15" s="19">
        <v>-79420800</v>
      </c>
      <c r="L15" s="20">
        <v>-86949600</v>
      </c>
    </row>
    <row r="16" spans="1:12" ht="12.75">
      <c r="A16" s="24" t="s">
        <v>31</v>
      </c>
      <c r="B16" s="18" t="s">
        <v>24</v>
      </c>
      <c r="C16" s="19">
        <v>-18149132</v>
      </c>
      <c r="D16" s="19">
        <v>-9319378</v>
      </c>
      <c r="E16" s="20">
        <v>-11517224</v>
      </c>
      <c r="F16" s="21">
        <v>-12533600</v>
      </c>
      <c r="G16" s="19">
        <v>0</v>
      </c>
      <c r="H16" s="20">
        <v>0</v>
      </c>
      <c r="I16" s="22">
        <v>-15781690</v>
      </c>
      <c r="J16" s="23">
        <v>-12087300</v>
      </c>
      <c r="K16" s="19">
        <v>-12510400</v>
      </c>
      <c r="L16" s="20">
        <v>-13010800</v>
      </c>
    </row>
    <row r="17" spans="1:12" ht="12.75">
      <c r="A17" s="25" t="s">
        <v>32</v>
      </c>
      <c r="B17" s="26"/>
      <c r="C17" s="27">
        <f>SUM(C6:C16)</f>
        <v>435791185</v>
      </c>
      <c r="D17" s="27">
        <f aca="true" t="shared" si="0" ref="D17:L17">SUM(D6:D16)</f>
        <v>470137678</v>
      </c>
      <c r="E17" s="28">
        <f t="shared" si="0"/>
        <v>-2464122229</v>
      </c>
      <c r="F17" s="29">
        <f t="shared" si="0"/>
        <v>408854576</v>
      </c>
      <c r="G17" s="27">
        <f t="shared" si="0"/>
        <v>7760500</v>
      </c>
      <c r="H17" s="30">
        <f t="shared" si="0"/>
        <v>7760500</v>
      </c>
      <c r="I17" s="29">
        <f t="shared" si="0"/>
        <v>-2528527357</v>
      </c>
      <c r="J17" s="31">
        <f t="shared" si="0"/>
        <v>539342080</v>
      </c>
      <c r="K17" s="27">
        <f t="shared" si="0"/>
        <v>596626316</v>
      </c>
      <c r="L17" s="28">
        <f t="shared" si="0"/>
        <v>653727332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1065710</v>
      </c>
      <c r="D21" s="19">
        <v>3334761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47897</v>
      </c>
      <c r="D23" s="19">
        <v>36353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-23513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-310881611</v>
      </c>
      <c r="D26" s="19">
        <v>-507908974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-597533000</v>
      </c>
      <c r="K26" s="19">
        <v>-589991300</v>
      </c>
      <c r="L26" s="20">
        <v>-598793600</v>
      </c>
    </row>
    <row r="27" spans="1:12" ht="12.75">
      <c r="A27" s="25" t="s">
        <v>39</v>
      </c>
      <c r="B27" s="26"/>
      <c r="C27" s="27">
        <f>SUM(C21:C26)</f>
        <v>-309768004</v>
      </c>
      <c r="D27" s="27">
        <f aca="true" t="shared" si="1" ref="D27:L27">SUM(D21:D26)</f>
        <v>-504537860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-597556513</v>
      </c>
      <c r="K27" s="27">
        <f t="shared" si="1"/>
        <v>-589991300</v>
      </c>
      <c r="L27" s="28">
        <f t="shared" si="1"/>
        <v>-598793600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385500000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45196572</v>
      </c>
      <c r="D33" s="19">
        <v>67946807</v>
      </c>
      <c r="E33" s="20">
        <v>63845012</v>
      </c>
      <c r="F33" s="21">
        <v>-63845012</v>
      </c>
      <c r="G33" s="39">
        <v>0</v>
      </c>
      <c r="H33" s="40">
        <v>0</v>
      </c>
      <c r="I33" s="42">
        <v>76028585</v>
      </c>
      <c r="J33" s="23">
        <v>54634503</v>
      </c>
      <c r="K33" s="19">
        <v>-1244700</v>
      </c>
      <c r="L33" s="20">
        <v>-1294500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-130450983</v>
      </c>
      <c r="D35" s="19">
        <v>-166337174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-84326087</v>
      </c>
      <c r="K35" s="19">
        <v>-84326087</v>
      </c>
      <c r="L35" s="20">
        <v>-84326087</v>
      </c>
    </row>
    <row r="36" spans="1:12" ht="12.75">
      <c r="A36" s="25" t="s">
        <v>45</v>
      </c>
      <c r="B36" s="26"/>
      <c r="C36" s="27">
        <f>SUM(C31:C35)</f>
        <v>-85254411</v>
      </c>
      <c r="D36" s="27">
        <f aca="true" t="shared" si="2" ref="D36:L36">SUM(D31:D35)</f>
        <v>287109633</v>
      </c>
      <c r="E36" s="28">
        <f t="shared" si="2"/>
        <v>63845012</v>
      </c>
      <c r="F36" s="29">
        <f t="shared" si="2"/>
        <v>-63845012</v>
      </c>
      <c r="G36" s="27">
        <f t="shared" si="2"/>
        <v>0</v>
      </c>
      <c r="H36" s="28">
        <f t="shared" si="2"/>
        <v>0</v>
      </c>
      <c r="I36" s="30">
        <f t="shared" si="2"/>
        <v>76028585</v>
      </c>
      <c r="J36" s="31">
        <f t="shared" si="2"/>
        <v>-29691584</v>
      </c>
      <c r="K36" s="27">
        <f t="shared" si="2"/>
        <v>-85570787</v>
      </c>
      <c r="L36" s="28">
        <f t="shared" si="2"/>
        <v>-85620587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40768770</v>
      </c>
      <c r="D38" s="33">
        <f aca="true" t="shared" si="3" ref="D38:L38">+D17+D27+D36</f>
        <v>252709451</v>
      </c>
      <c r="E38" s="34">
        <f t="shared" si="3"/>
        <v>-2400277217</v>
      </c>
      <c r="F38" s="35">
        <f t="shared" si="3"/>
        <v>345009564</v>
      </c>
      <c r="G38" s="33">
        <f t="shared" si="3"/>
        <v>7760500</v>
      </c>
      <c r="H38" s="34">
        <f t="shared" si="3"/>
        <v>7760500</v>
      </c>
      <c r="I38" s="36">
        <f t="shared" si="3"/>
        <v>-2452498772</v>
      </c>
      <c r="J38" s="37">
        <f t="shared" si="3"/>
        <v>-87906017</v>
      </c>
      <c r="K38" s="33">
        <f t="shared" si="3"/>
        <v>-78935771</v>
      </c>
      <c r="L38" s="34">
        <f t="shared" si="3"/>
        <v>-30686855</v>
      </c>
    </row>
    <row r="39" spans="1:12" ht="12.75">
      <c r="A39" s="24" t="s">
        <v>47</v>
      </c>
      <c r="B39" s="18" t="s">
        <v>48</v>
      </c>
      <c r="C39" s="33">
        <v>421637538</v>
      </c>
      <c r="D39" s="33">
        <v>462406308</v>
      </c>
      <c r="E39" s="34">
        <v>0</v>
      </c>
      <c r="F39" s="35">
        <v>0</v>
      </c>
      <c r="G39" s="33">
        <v>0</v>
      </c>
      <c r="H39" s="34">
        <v>0</v>
      </c>
      <c r="I39" s="36">
        <v>140953982</v>
      </c>
      <c r="J39" s="37">
        <v>525850793</v>
      </c>
      <c r="K39" s="33">
        <v>652893137</v>
      </c>
      <c r="L39" s="34">
        <v>853988953</v>
      </c>
    </row>
    <row r="40" spans="1:12" ht="12.75">
      <c r="A40" s="43" t="s">
        <v>49</v>
      </c>
      <c r="B40" s="44" t="s">
        <v>48</v>
      </c>
      <c r="C40" s="45">
        <f>+C38+C39</f>
        <v>462406308</v>
      </c>
      <c r="D40" s="45">
        <f aca="true" t="shared" si="4" ref="D40:L40">+D38+D39</f>
        <v>715115759</v>
      </c>
      <c r="E40" s="46">
        <f t="shared" si="4"/>
        <v>-2400277217</v>
      </c>
      <c r="F40" s="47">
        <f t="shared" si="4"/>
        <v>345009564</v>
      </c>
      <c r="G40" s="45">
        <f t="shared" si="4"/>
        <v>7760500</v>
      </c>
      <c r="H40" s="46">
        <f t="shared" si="4"/>
        <v>7760500</v>
      </c>
      <c r="I40" s="48">
        <f t="shared" si="4"/>
        <v>-2311544790</v>
      </c>
      <c r="J40" s="49">
        <f t="shared" si="4"/>
        <v>437944776</v>
      </c>
      <c r="K40" s="45">
        <f t="shared" si="4"/>
        <v>573957366</v>
      </c>
      <c r="L40" s="46">
        <f t="shared" si="4"/>
        <v>823302098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36741681</v>
      </c>
      <c r="D6" s="19">
        <v>39576193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56120640</v>
      </c>
      <c r="K6" s="19">
        <v>59879440</v>
      </c>
      <c r="L6" s="20">
        <v>63534740</v>
      </c>
    </row>
    <row r="7" spans="1:12" ht="12.75">
      <c r="A7" s="24" t="s">
        <v>21</v>
      </c>
      <c r="B7" s="18"/>
      <c r="C7" s="19">
        <v>66757690</v>
      </c>
      <c r="D7" s="19">
        <v>72024371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-7907586</v>
      </c>
      <c r="D8" s="19">
        <v>53400237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85893430</v>
      </c>
      <c r="K8" s="19">
        <v>91585680</v>
      </c>
      <c r="L8" s="20">
        <v>97730000</v>
      </c>
    </row>
    <row r="9" spans="1:12" ht="12.75">
      <c r="A9" s="24" t="s">
        <v>23</v>
      </c>
      <c r="B9" s="18" t="s">
        <v>24</v>
      </c>
      <c r="C9" s="19">
        <v>135560171</v>
      </c>
      <c r="D9" s="19">
        <v>148702887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65674184</v>
      </c>
      <c r="D10" s="19">
        <v>57024355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6466900</v>
      </c>
      <c r="D11" s="19">
        <v>5567036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-200872221</v>
      </c>
      <c r="D14" s="19">
        <v>-323756606</v>
      </c>
      <c r="E14" s="20">
        <v>-285112260</v>
      </c>
      <c r="F14" s="21">
        <v>-308001760</v>
      </c>
      <c r="G14" s="19">
        <v>-348953720</v>
      </c>
      <c r="H14" s="20">
        <v>-348953720</v>
      </c>
      <c r="I14" s="22">
        <v>-351346392</v>
      </c>
      <c r="J14" s="23">
        <v>-390802300</v>
      </c>
      <c r="K14" s="19">
        <v>-362612410</v>
      </c>
      <c r="L14" s="20">
        <v>-386487710</v>
      </c>
    </row>
    <row r="15" spans="1:12" ht="12.75">
      <c r="A15" s="24" t="s">
        <v>30</v>
      </c>
      <c r="B15" s="18"/>
      <c r="C15" s="19">
        <v>-576525</v>
      </c>
      <c r="D15" s="19">
        <v>-537243</v>
      </c>
      <c r="E15" s="20">
        <v>-490496</v>
      </c>
      <c r="F15" s="21">
        <v>-343000</v>
      </c>
      <c r="G15" s="19">
        <v>-343000</v>
      </c>
      <c r="H15" s="20">
        <v>-343000</v>
      </c>
      <c r="I15" s="22">
        <v>-447469</v>
      </c>
      <c r="J15" s="23">
        <v>-310190</v>
      </c>
      <c r="K15" s="19">
        <v>-290190</v>
      </c>
      <c r="L15" s="20">
        <v>-270190</v>
      </c>
    </row>
    <row r="16" spans="1:12" ht="12.75">
      <c r="A16" s="24" t="s">
        <v>31</v>
      </c>
      <c r="B16" s="18" t="s">
        <v>24</v>
      </c>
      <c r="C16" s="19">
        <v>-980360</v>
      </c>
      <c r="D16" s="19">
        <v>-2952001</v>
      </c>
      <c r="E16" s="20">
        <v>-760665</v>
      </c>
      <c r="F16" s="21">
        <v>-445680</v>
      </c>
      <c r="G16" s="19">
        <v>-445680</v>
      </c>
      <c r="H16" s="20">
        <v>-445680</v>
      </c>
      <c r="I16" s="22">
        <v>-411680</v>
      </c>
      <c r="J16" s="23">
        <v>-453890</v>
      </c>
      <c r="K16" s="19">
        <v>-476510</v>
      </c>
      <c r="L16" s="20">
        <v>-500360</v>
      </c>
    </row>
    <row r="17" spans="1:12" ht="12.75">
      <c r="A17" s="25" t="s">
        <v>32</v>
      </c>
      <c r="B17" s="26"/>
      <c r="C17" s="27">
        <f>SUM(C6:C16)</f>
        <v>100863934</v>
      </c>
      <c r="D17" s="27">
        <f aca="true" t="shared" si="0" ref="D17:L17">SUM(D6:D16)</f>
        <v>49049229</v>
      </c>
      <c r="E17" s="28">
        <f t="shared" si="0"/>
        <v>-286363421</v>
      </c>
      <c r="F17" s="29">
        <f t="shared" si="0"/>
        <v>-308790440</v>
      </c>
      <c r="G17" s="27">
        <f t="shared" si="0"/>
        <v>-349742400</v>
      </c>
      <c r="H17" s="30">
        <f t="shared" si="0"/>
        <v>-349742400</v>
      </c>
      <c r="I17" s="29">
        <f t="shared" si="0"/>
        <v>-352205541</v>
      </c>
      <c r="J17" s="31">
        <f t="shared" si="0"/>
        <v>-249552310</v>
      </c>
      <c r="K17" s="27">
        <f t="shared" si="0"/>
        <v>-211913990</v>
      </c>
      <c r="L17" s="28">
        <f t="shared" si="0"/>
        <v>-225993520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911450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95678</v>
      </c>
      <c r="D23" s="19">
        <v>-5358</v>
      </c>
      <c r="E23" s="20">
        <v>-664528</v>
      </c>
      <c r="F23" s="38">
        <v>664528</v>
      </c>
      <c r="G23" s="39">
        <v>-664527</v>
      </c>
      <c r="H23" s="40">
        <v>-664527</v>
      </c>
      <c r="I23" s="22">
        <v>626320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-1000</v>
      </c>
      <c r="F24" s="21">
        <v>1000</v>
      </c>
      <c r="G24" s="19">
        <v>-1000</v>
      </c>
      <c r="H24" s="20">
        <v>-1000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-68502049</v>
      </c>
      <c r="D26" s="19">
        <v>-75016899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-67494921</v>
      </c>
      <c r="D27" s="27">
        <f aca="true" t="shared" si="1" ref="D27:L27">SUM(D21:D26)</f>
        <v>-75022257</v>
      </c>
      <c r="E27" s="28">
        <f t="shared" si="1"/>
        <v>-665528</v>
      </c>
      <c r="F27" s="29">
        <f t="shared" si="1"/>
        <v>665528</v>
      </c>
      <c r="G27" s="27">
        <f t="shared" si="1"/>
        <v>-665527</v>
      </c>
      <c r="H27" s="28">
        <f t="shared" si="1"/>
        <v>-665527</v>
      </c>
      <c r="I27" s="30">
        <f t="shared" si="1"/>
        <v>626320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377889</v>
      </c>
      <c r="D33" s="19">
        <v>0</v>
      </c>
      <c r="E33" s="20">
        <v>2327720</v>
      </c>
      <c r="F33" s="21">
        <v>-2327720</v>
      </c>
      <c r="G33" s="39">
        <v>2327719</v>
      </c>
      <c r="H33" s="40">
        <v>2327719</v>
      </c>
      <c r="I33" s="42">
        <v>234060</v>
      </c>
      <c r="J33" s="23">
        <v>196994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-342816</v>
      </c>
      <c r="D35" s="19">
        <v>-342816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35073</v>
      </c>
      <c r="D36" s="27">
        <f aca="true" t="shared" si="2" ref="D36:L36">SUM(D31:D35)</f>
        <v>-342816</v>
      </c>
      <c r="E36" s="28">
        <f t="shared" si="2"/>
        <v>2327720</v>
      </c>
      <c r="F36" s="29">
        <f t="shared" si="2"/>
        <v>-2327720</v>
      </c>
      <c r="G36" s="27">
        <f t="shared" si="2"/>
        <v>2327719</v>
      </c>
      <c r="H36" s="28">
        <f t="shared" si="2"/>
        <v>2327719</v>
      </c>
      <c r="I36" s="30">
        <f t="shared" si="2"/>
        <v>234060</v>
      </c>
      <c r="J36" s="31">
        <f t="shared" si="2"/>
        <v>196994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33404086</v>
      </c>
      <c r="D38" s="33">
        <f aca="true" t="shared" si="3" ref="D38:L38">+D17+D27+D36</f>
        <v>-26315844</v>
      </c>
      <c r="E38" s="34">
        <f t="shared" si="3"/>
        <v>-284701229</v>
      </c>
      <c r="F38" s="35">
        <f t="shared" si="3"/>
        <v>-310452632</v>
      </c>
      <c r="G38" s="33">
        <f t="shared" si="3"/>
        <v>-348080208</v>
      </c>
      <c r="H38" s="34">
        <f t="shared" si="3"/>
        <v>-348080208</v>
      </c>
      <c r="I38" s="36">
        <f t="shared" si="3"/>
        <v>-351345161</v>
      </c>
      <c r="J38" s="37">
        <f t="shared" si="3"/>
        <v>-249355316</v>
      </c>
      <c r="K38" s="33">
        <f t="shared" si="3"/>
        <v>-211913990</v>
      </c>
      <c r="L38" s="34">
        <f t="shared" si="3"/>
        <v>-225993520</v>
      </c>
    </row>
    <row r="39" spans="1:12" ht="12.75">
      <c r="A39" s="24" t="s">
        <v>47</v>
      </c>
      <c r="B39" s="18" t="s">
        <v>48</v>
      </c>
      <c r="C39" s="33">
        <v>79034476</v>
      </c>
      <c r="D39" s="33">
        <v>112438582</v>
      </c>
      <c r="E39" s="34">
        <v>-23823139</v>
      </c>
      <c r="F39" s="35">
        <v>0</v>
      </c>
      <c r="G39" s="33">
        <v>-23807000</v>
      </c>
      <c r="H39" s="34">
        <v>-23807000</v>
      </c>
      <c r="I39" s="36">
        <v>-24064376</v>
      </c>
      <c r="J39" s="37">
        <v>125719024</v>
      </c>
      <c r="K39" s="33">
        <v>-61957516</v>
      </c>
      <c r="L39" s="34">
        <v>-186936956</v>
      </c>
    </row>
    <row r="40" spans="1:12" ht="12.75">
      <c r="A40" s="43" t="s">
        <v>49</v>
      </c>
      <c r="B40" s="44" t="s">
        <v>48</v>
      </c>
      <c r="C40" s="45">
        <f>+C38+C39</f>
        <v>112438562</v>
      </c>
      <c r="D40" s="45">
        <f aca="true" t="shared" si="4" ref="D40:L40">+D38+D39</f>
        <v>86122738</v>
      </c>
      <c r="E40" s="46">
        <f t="shared" si="4"/>
        <v>-308524368</v>
      </c>
      <c r="F40" s="47">
        <f t="shared" si="4"/>
        <v>-310452632</v>
      </c>
      <c r="G40" s="45">
        <f t="shared" si="4"/>
        <v>-371887208</v>
      </c>
      <c r="H40" s="46">
        <f t="shared" si="4"/>
        <v>-371887208</v>
      </c>
      <c r="I40" s="48">
        <f t="shared" si="4"/>
        <v>-375409537</v>
      </c>
      <c r="J40" s="49">
        <f t="shared" si="4"/>
        <v>-123636292</v>
      </c>
      <c r="K40" s="45">
        <f t="shared" si="4"/>
        <v>-273871506</v>
      </c>
      <c r="L40" s="46">
        <f t="shared" si="4"/>
        <v>-412930476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6331298</v>
      </c>
      <c r="D6" s="19">
        <v>8471550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14783846</v>
      </c>
      <c r="D7" s="19">
        <v>19889514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7547576</v>
      </c>
      <c r="D8" s="19">
        <v>44539863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69642549</v>
      </c>
      <c r="D9" s="19">
        <v>71384058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20904000</v>
      </c>
      <c r="D10" s="19">
        <v>37399000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3283879</v>
      </c>
      <c r="D11" s="19">
        <v>2176370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-95654199</v>
      </c>
      <c r="D14" s="19">
        <v>-140441867</v>
      </c>
      <c r="E14" s="20">
        <v>-11144042</v>
      </c>
      <c r="F14" s="21">
        <v>-117177073</v>
      </c>
      <c r="G14" s="19">
        <v>-133281109</v>
      </c>
      <c r="H14" s="20">
        <v>-133281109</v>
      </c>
      <c r="I14" s="22">
        <v>-136050850</v>
      </c>
      <c r="J14" s="23">
        <v>-127657318</v>
      </c>
      <c r="K14" s="19">
        <v>-137451603</v>
      </c>
      <c r="L14" s="20">
        <v>-147743176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0</v>
      </c>
      <c r="G15" s="19">
        <v>0</v>
      </c>
      <c r="H15" s="20">
        <v>0</v>
      </c>
      <c r="I15" s="22">
        <v>-341816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26838949</v>
      </c>
      <c r="D17" s="27">
        <f aca="true" t="shared" si="0" ref="D17:L17">SUM(D6:D16)</f>
        <v>43418488</v>
      </c>
      <c r="E17" s="28">
        <f t="shared" si="0"/>
        <v>-11144042</v>
      </c>
      <c r="F17" s="29">
        <f t="shared" si="0"/>
        <v>-117177073</v>
      </c>
      <c r="G17" s="27">
        <f t="shared" si="0"/>
        <v>-133281109</v>
      </c>
      <c r="H17" s="30">
        <f t="shared" si="0"/>
        <v>-133281109</v>
      </c>
      <c r="I17" s="29">
        <f t="shared" si="0"/>
        <v>-136392666</v>
      </c>
      <c r="J17" s="31">
        <f t="shared" si="0"/>
        <v>-127657318</v>
      </c>
      <c r="K17" s="27">
        <f t="shared" si="0"/>
        <v>-137451603</v>
      </c>
      <c r="L17" s="28">
        <f t="shared" si="0"/>
        <v>-147743176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761792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-33627730</v>
      </c>
      <c r="D26" s="19">
        <v>-60653234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-33627730</v>
      </c>
      <c r="D27" s="27">
        <f aca="true" t="shared" si="1" ref="D27:L27">SUM(D21:D26)</f>
        <v>-59891442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22293</v>
      </c>
      <c r="F33" s="21">
        <v>1029318</v>
      </c>
      <c r="G33" s="39">
        <v>0</v>
      </c>
      <c r="H33" s="40">
        <v>0</v>
      </c>
      <c r="I33" s="42">
        <v>-36248</v>
      </c>
      <c r="J33" s="23">
        <v>29039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22293</v>
      </c>
      <c r="F36" s="29">
        <f t="shared" si="2"/>
        <v>1029318</v>
      </c>
      <c r="G36" s="27">
        <f t="shared" si="2"/>
        <v>0</v>
      </c>
      <c r="H36" s="28">
        <f t="shared" si="2"/>
        <v>0</v>
      </c>
      <c r="I36" s="30">
        <f t="shared" si="2"/>
        <v>-36248</v>
      </c>
      <c r="J36" s="31">
        <f t="shared" si="2"/>
        <v>29039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-6788781</v>
      </c>
      <c r="D38" s="33">
        <f aca="true" t="shared" si="3" ref="D38:L38">+D17+D27+D36</f>
        <v>-16472954</v>
      </c>
      <c r="E38" s="34">
        <f t="shared" si="3"/>
        <v>-11121749</v>
      </c>
      <c r="F38" s="35">
        <f t="shared" si="3"/>
        <v>-116147755</v>
      </c>
      <c r="G38" s="33">
        <f t="shared" si="3"/>
        <v>-133281109</v>
      </c>
      <c r="H38" s="34">
        <f t="shared" si="3"/>
        <v>-133281109</v>
      </c>
      <c r="I38" s="36">
        <f t="shared" si="3"/>
        <v>-136428914</v>
      </c>
      <c r="J38" s="37">
        <f t="shared" si="3"/>
        <v>-127628279</v>
      </c>
      <c r="K38" s="33">
        <f t="shared" si="3"/>
        <v>-137451603</v>
      </c>
      <c r="L38" s="34">
        <f t="shared" si="3"/>
        <v>-147743176</v>
      </c>
    </row>
    <row r="39" spans="1:12" ht="12.75">
      <c r="A39" s="24" t="s">
        <v>47</v>
      </c>
      <c r="B39" s="18" t="s">
        <v>48</v>
      </c>
      <c r="C39" s="33">
        <v>49259035</v>
      </c>
      <c r="D39" s="33">
        <v>36754889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42470254</v>
      </c>
      <c r="D40" s="45">
        <f aca="true" t="shared" si="4" ref="D40:L40">+D38+D39</f>
        <v>20281935</v>
      </c>
      <c r="E40" s="46">
        <f t="shared" si="4"/>
        <v>-11121749</v>
      </c>
      <c r="F40" s="47">
        <f t="shared" si="4"/>
        <v>-116147755</v>
      </c>
      <c r="G40" s="45">
        <f t="shared" si="4"/>
        <v>-133281109</v>
      </c>
      <c r="H40" s="46">
        <f t="shared" si="4"/>
        <v>-133281109</v>
      </c>
      <c r="I40" s="48">
        <f t="shared" si="4"/>
        <v>-136428914</v>
      </c>
      <c r="J40" s="49">
        <f t="shared" si="4"/>
        <v>-127628279</v>
      </c>
      <c r="K40" s="45">
        <f t="shared" si="4"/>
        <v>-137451603</v>
      </c>
      <c r="L40" s="46">
        <f t="shared" si="4"/>
        <v>-147743176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10818076</v>
      </c>
      <c r="D6" s="19">
        <v>17083307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7064736</v>
      </c>
      <c r="D7" s="19">
        <v>9269055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2955912</v>
      </c>
      <c r="D8" s="19">
        <v>1298124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86587025</v>
      </c>
      <c r="D9" s="19">
        <v>84486284</v>
      </c>
      <c r="E9" s="20">
        <v>0</v>
      </c>
      <c r="F9" s="21">
        <v>0</v>
      </c>
      <c r="G9" s="19">
        <v>0</v>
      </c>
      <c r="H9" s="20">
        <v>0</v>
      </c>
      <c r="I9" s="22">
        <v>82911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57187362</v>
      </c>
      <c r="D10" s="19">
        <v>39795639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2077041</v>
      </c>
      <c r="D11" s="19">
        <v>663980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-103674760</v>
      </c>
      <c r="D14" s="19">
        <v>-115764553</v>
      </c>
      <c r="E14" s="20">
        <v>-117345093</v>
      </c>
      <c r="F14" s="21">
        <v>-120840350</v>
      </c>
      <c r="G14" s="19">
        <v>-150262521</v>
      </c>
      <c r="H14" s="20">
        <v>-150262521</v>
      </c>
      <c r="I14" s="22">
        <v>-139386225</v>
      </c>
      <c r="J14" s="23">
        <v>-140661146</v>
      </c>
      <c r="K14" s="19">
        <v>-148256846</v>
      </c>
      <c r="L14" s="20">
        <v>-156262708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-138267</v>
      </c>
      <c r="F15" s="21">
        <v>0</v>
      </c>
      <c r="G15" s="19">
        <v>0</v>
      </c>
      <c r="H15" s="20">
        <v>0</v>
      </c>
      <c r="I15" s="22">
        <v>-111224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-23653</v>
      </c>
      <c r="F16" s="21">
        <v>-1500000</v>
      </c>
      <c r="G16" s="19">
        <v>-1500000</v>
      </c>
      <c r="H16" s="20">
        <v>-1500000</v>
      </c>
      <c r="I16" s="22">
        <v>-696920</v>
      </c>
      <c r="J16" s="23">
        <v>-1750000</v>
      </c>
      <c r="K16" s="19">
        <v>-1844500</v>
      </c>
      <c r="L16" s="20">
        <v>-1944103</v>
      </c>
    </row>
    <row r="17" spans="1:12" ht="12.75">
      <c r="A17" s="25" t="s">
        <v>32</v>
      </c>
      <c r="B17" s="26"/>
      <c r="C17" s="27">
        <f>SUM(C6:C16)</f>
        <v>63015392</v>
      </c>
      <c r="D17" s="27">
        <f aca="true" t="shared" si="0" ref="D17:L17">SUM(D6:D16)</f>
        <v>36831836</v>
      </c>
      <c r="E17" s="28">
        <f t="shared" si="0"/>
        <v>-117507013</v>
      </c>
      <c r="F17" s="29">
        <f t="shared" si="0"/>
        <v>-122340350</v>
      </c>
      <c r="G17" s="27">
        <f t="shared" si="0"/>
        <v>-151762521</v>
      </c>
      <c r="H17" s="30">
        <f t="shared" si="0"/>
        <v>-151762521</v>
      </c>
      <c r="I17" s="29">
        <f t="shared" si="0"/>
        <v>-140111458</v>
      </c>
      <c r="J17" s="31">
        <f t="shared" si="0"/>
        <v>-142411146</v>
      </c>
      <c r="K17" s="27">
        <f t="shared" si="0"/>
        <v>-150101346</v>
      </c>
      <c r="L17" s="28">
        <f t="shared" si="0"/>
        <v>-158206811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761403</v>
      </c>
      <c r="D21" s="19">
        <v>1198001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-68345739</v>
      </c>
      <c r="D26" s="19">
        <v>-41704715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-67584336</v>
      </c>
      <c r="D27" s="27">
        <f aca="true" t="shared" si="1" ref="D27:L27">SUM(D21:D26)</f>
        <v>-40506714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124118</v>
      </c>
      <c r="F33" s="21">
        <v>-124118</v>
      </c>
      <c r="G33" s="39">
        <v>0</v>
      </c>
      <c r="H33" s="40">
        <v>0</v>
      </c>
      <c r="I33" s="42">
        <v>132404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124118</v>
      </c>
      <c r="F36" s="29">
        <f t="shared" si="2"/>
        <v>-124118</v>
      </c>
      <c r="G36" s="27">
        <f t="shared" si="2"/>
        <v>0</v>
      </c>
      <c r="H36" s="28">
        <f t="shared" si="2"/>
        <v>0</v>
      </c>
      <c r="I36" s="30">
        <f t="shared" si="2"/>
        <v>132404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-4568944</v>
      </c>
      <c r="D38" s="33">
        <f aca="true" t="shared" si="3" ref="D38:L38">+D17+D27+D36</f>
        <v>-3674878</v>
      </c>
      <c r="E38" s="34">
        <f t="shared" si="3"/>
        <v>-117382895</v>
      </c>
      <c r="F38" s="35">
        <f t="shared" si="3"/>
        <v>-122464468</v>
      </c>
      <c r="G38" s="33">
        <f t="shared" si="3"/>
        <v>-151762521</v>
      </c>
      <c r="H38" s="34">
        <f t="shared" si="3"/>
        <v>-151762521</v>
      </c>
      <c r="I38" s="36">
        <f t="shared" si="3"/>
        <v>-139979054</v>
      </c>
      <c r="J38" s="37">
        <f t="shared" si="3"/>
        <v>-142411146</v>
      </c>
      <c r="K38" s="33">
        <f t="shared" si="3"/>
        <v>-150101346</v>
      </c>
      <c r="L38" s="34">
        <f t="shared" si="3"/>
        <v>-158206811</v>
      </c>
    </row>
    <row r="39" spans="1:12" ht="12.75">
      <c r="A39" s="24" t="s">
        <v>47</v>
      </c>
      <c r="B39" s="18" t="s">
        <v>48</v>
      </c>
      <c r="C39" s="33">
        <v>9050757</v>
      </c>
      <c r="D39" s="33">
        <v>4481813</v>
      </c>
      <c r="E39" s="34">
        <v>0</v>
      </c>
      <c r="F39" s="35">
        <v>20417000</v>
      </c>
      <c r="G39" s="33">
        <v>3632000</v>
      </c>
      <c r="H39" s="34">
        <v>3632000</v>
      </c>
      <c r="I39" s="36">
        <v>5461</v>
      </c>
      <c r="J39" s="37">
        <v>38438000</v>
      </c>
      <c r="K39" s="33">
        <v>40513652</v>
      </c>
      <c r="L39" s="34">
        <v>42701389</v>
      </c>
    </row>
    <row r="40" spans="1:12" ht="12.75">
      <c r="A40" s="43" t="s">
        <v>49</v>
      </c>
      <c r="B40" s="44" t="s">
        <v>48</v>
      </c>
      <c r="C40" s="45">
        <f>+C38+C39</f>
        <v>4481813</v>
      </c>
      <c r="D40" s="45">
        <f aca="true" t="shared" si="4" ref="D40:L40">+D38+D39</f>
        <v>806935</v>
      </c>
      <c r="E40" s="46">
        <f t="shared" si="4"/>
        <v>-117382895</v>
      </c>
      <c r="F40" s="47">
        <f t="shared" si="4"/>
        <v>-102047468</v>
      </c>
      <c r="G40" s="45">
        <f t="shared" si="4"/>
        <v>-148130521</v>
      </c>
      <c r="H40" s="46">
        <f t="shared" si="4"/>
        <v>-148130521</v>
      </c>
      <c r="I40" s="48">
        <f t="shared" si="4"/>
        <v>-139973593</v>
      </c>
      <c r="J40" s="49">
        <f t="shared" si="4"/>
        <v>-103973146</v>
      </c>
      <c r="K40" s="45">
        <f t="shared" si="4"/>
        <v>-109587694</v>
      </c>
      <c r="L40" s="46">
        <f t="shared" si="4"/>
        <v>-115505422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62958216</v>
      </c>
      <c r="D7" s="19">
        <v>64841192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26842598</v>
      </c>
      <c r="D8" s="19">
        <v>-6398787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401533545</v>
      </c>
      <c r="D9" s="19">
        <v>433789216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499956756</v>
      </c>
      <c r="D10" s="19">
        <v>461762987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40631838</v>
      </c>
      <c r="D11" s="19">
        <v>47703379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-640201647</v>
      </c>
      <c r="D14" s="19">
        <v>-587990163</v>
      </c>
      <c r="E14" s="20">
        <v>-771572365</v>
      </c>
      <c r="F14" s="21">
        <v>-732215056</v>
      </c>
      <c r="G14" s="19">
        <v>-775854272</v>
      </c>
      <c r="H14" s="20">
        <v>-775854272</v>
      </c>
      <c r="I14" s="22">
        <v>-782298736</v>
      </c>
      <c r="J14" s="23">
        <v>-705671123</v>
      </c>
      <c r="K14" s="19">
        <v>-711229675</v>
      </c>
      <c r="L14" s="20">
        <v>-773921389</v>
      </c>
    </row>
    <row r="15" spans="1:12" ht="12.75">
      <c r="A15" s="24" t="s">
        <v>30</v>
      </c>
      <c r="B15" s="18"/>
      <c r="C15" s="19">
        <v>-11251516</v>
      </c>
      <c r="D15" s="19">
        <v>-9125435</v>
      </c>
      <c r="E15" s="20">
        <v>-6432319</v>
      </c>
      <c r="F15" s="21">
        <v>-5322141</v>
      </c>
      <c r="G15" s="19">
        <v>-5322141</v>
      </c>
      <c r="H15" s="20">
        <v>-5322141</v>
      </c>
      <c r="I15" s="22">
        <v>-5322141</v>
      </c>
      <c r="J15" s="23">
        <v>-4580963</v>
      </c>
      <c r="K15" s="19">
        <v>-4828338</v>
      </c>
      <c r="L15" s="20">
        <v>-5089071</v>
      </c>
    </row>
    <row r="16" spans="1:12" ht="12.75">
      <c r="A16" s="24" t="s">
        <v>31</v>
      </c>
      <c r="B16" s="18" t="s">
        <v>24</v>
      </c>
      <c r="C16" s="19">
        <v>-30109719</v>
      </c>
      <c r="D16" s="19">
        <v>-10635455</v>
      </c>
      <c r="E16" s="20">
        <v>-11514719</v>
      </c>
      <c r="F16" s="21">
        <v>-2910000</v>
      </c>
      <c r="G16" s="19">
        <v>-19660000</v>
      </c>
      <c r="H16" s="20">
        <v>-19660000</v>
      </c>
      <c r="I16" s="22">
        <v>-19355000</v>
      </c>
      <c r="J16" s="23">
        <v>-5942500</v>
      </c>
      <c r="K16" s="19">
        <v>-4585000</v>
      </c>
      <c r="L16" s="20">
        <v>-4750000</v>
      </c>
    </row>
    <row r="17" spans="1:12" ht="12.75">
      <c r="A17" s="25" t="s">
        <v>32</v>
      </c>
      <c r="B17" s="26"/>
      <c r="C17" s="27">
        <f>SUM(C6:C16)</f>
        <v>350360071</v>
      </c>
      <c r="D17" s="27">
        <f aca="true" t="shared" si="0" ref="D17:L17">SUM(D6:D16)</f>
        <v>393946934</v>
      </c>
      <c r="E17" s="28">
        <f t="shared" si="0"/>
        <v>-789519403</v>
      </c>
      <c r="F17" s="29">
        <f t="shared" si="0"/>
        <v>-740447197</v>
      </c>
      <c r="G17" s="27">
        <f t="shared" si="0"/>
        <v>-800836413</v>
      </c>
      <c r="H17" s="30">
        <f t="shared" si="0"/>
        <v>-800836413</v>
      </c>
      <c r="I17" s="29">
        <f t="shared" si="0"/>
        <v>-806975877</v>
      </c>
      <c r="J17" s="31">
        <f t="shared" si="0"/>
        <v>-716194586</v>
      </c>
      <c r="K17" s="27">
        <f t="shared" si="0"/>
        <v>-720643013</v>
      </c>
      <c r="L17" s="28">
        <f t="shared" si="0"/>
        <v>-783760460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186611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89992</v>
      </c>
      <c r="E23" s="20">
        <v>0</v>
      </c>
      <c r="F23" s="38">
        <v>-129529</v>
      </c>
      <c r="G23" s="39">
        <v>0</v>
      </c>
      <c r="H23" s="40">
        <v>0</v>
      </c>
      <c r="I23" s="22">
        <v>13347</v>
      </c>
      <c r="J23" s="41">
        <v>8649</v>
      </c>
      <c r="K23" s="39">
        <v>48101</v>
      </c>
      <c r="L23" s="40">
        <v>48278</v>
      </c>
    </row>
    <row r="24" spans="1:12" ht="12.75">
      <c r="A24" s="24" t="s">
        <v>37</v>
      </c>
      <c r="B24" s="18"/>
      <c r="C24" s="19">
        <v>0</v>
      </c>
      <c r="D24" s="19">
        <v>8270713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-347023652</v>
      </c>
      <c r="D26" s="19">
        <v>-308705135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-347023652</v>
      </c>
      <c r="D27" s="27">
        <f aca="true" t="shared" si="1" ref="D27:L27">SUM(D21:D26)</f>
        <v>-300157819</v>
      </c>
      <c r="E27" s="28">
        <f t="shared" si="1"/>
        <v>0</v>
      </c>
      <c r="F27" s="29">
        <f t="shared" si="1"/>
        <v>-129529</v>
      </c>
      <c r="G27" s="27">
        <f t="shared" si="1"/>
        <v>0</v>
      </c>
      <c r="H27" s="28">
        <f t="shared" si="1"/>
        <v>0</v>
      </c>
      <c r="I27" s="30">
        <f t="shared" si="1"/>
        <v>13347</v>
      </c>
      <c r="J27" s="31">
        <f t="shared" si="1"/>
        <v>8649</v>
      </c>
      <c r="K27" s="27">
        <f t="shared" si="1"/>
        <v>48101</v>
      </c>
      <c r="L27" s="28">
        <f t="shared" si="1"/>
        <v>48278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440322</v>
      </c>
      <c r="D33" s="19">
        <v>0</v>
      </c>
      <c r="E33" s="20">
        <v>10011629</v>
      </c>
      <c r="F33" s="21">
        <v>2200006</v>
      </c>
      <c r="G33" s="39">
        <v>0</v>
      </c>
      <c r="H33" s="40">
        <v>0</v>
      </c>
      <c r="I33" s="42">
        <v>-2153234</v>
      </c>
      <c r="J33" s="23">
        <v>244233</v>
      </c>
      <c r="K33" s="19">
        <v>249117</v>
      </c>
      <c r="L33" s="20">
        <v>254100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-9528740</v>
      </c>
      <c r="D35" s="19">
        <v>-12988988</v>
      </c>
      <c r="E35" s="20">
        <v>-5928341</v>
      </c>
      <c r="F35" s="21">
        <v>-6669520</v>
      </c>
      <c r="G35" s="19">
        <v>-6669520</v>
      </c>
      <c r="H35" s="20">
        <v>-6669520</v>
      </c>
      <c r="I35" s="22">
        <v>-6669521</v>
      </c>
      <c r="J35" s="23">
        <v>-7528813</v>
      </c>
      <c r="K35" s="19">
        <v>-8485500</v>
      </c>
      <c r="L35" s="20">
        <v>-9563780</v>
      </c>
    </row>
    <row r="36" spans="1:12" ht="12.75">
      <c r="A36" s="25" t="s">
        <v>45</v>
      </c>
      <c r="B36" s="26"/>
      <c r="C36" s="27">
        <f>SUM(C31:C35)</f>
        <v>-9088418</v>
      </c>
      <c r="D36" s="27">
        <f aca="true" t="shared" si="2" ref="D36:L36">SUM(D31:D35)</f>
        <v>-12988988</v>
      </c>
      <c r="E36" s="28">
        <f t="shared" si="2"/>
        <v>4083288</v>
      </c>
      <c r="F36" s="29">
        <f t="shared" si="2"/>
        <v>-4469514</v>
      </c>
      <c r="G36" s="27">
        <f t="shared" si="2"/>
        <v>-6669520</v>
      </c>
      <c r="H36" s="28">
        <f t="shared" si="2"/>
        <v>-6669520</v>
      </c>
      <c r="I36" s="30">
        <f t="shared" si="2"/>
        <v>-8822755</v>
      </c>
      <c r="J36" s="31">
        <f t="shared" si="2"/>
        <v>-7284580</v>
      </c>
      <c r="K36" s="27">
        <f t="shared" si="2"/>
        <v>-8236383</v>
      </c>
      <c r="L36" s="28">
        <f t="shared" si="2"/>
        <v>-9309680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-5751999</v>
      </c>
      <c r="D38" s="33">
        <f aca="true" t="shared" si="3" ref="D38:L38">+D17+D27+D36</f>
        <v>80800127</v>
      </c>
      <c r="E38" s="34">
        <f t="shared" si="3"/>
        <v>-785436115</v>
      </c>
      <c r="F38" s="35">
        <f t="shared" si="3"/>
        <v>-745046240</v>
      </c>
      <c r="G38" s="33">
        <f t="shared" si="3"/>
        <v>-807505933</v>
      </c>
      <c r="H38" s="34">
        <f t="shared" si="3"/>
        <v>-807505933</v>
      </c>
      <c r="I38" s="36">
        <f t="shared" si="3"/>
        <v>-815785285</v>
      </c>
      <c r="J38" s="37">
        <f t="shared" si="3"/>
        <v>-723470517</v>
      </c>
      <c r="K38" s="33">
        <f t="shared" si="3"/>
        <v>-728831295</v>
      </c>
      <c r="L38" s="34">
        <f t="shared" si="3"/>
        <v>-793021862</v>
      </c>
    </row>
    <row r="39" spans="1:12" ht="12.75">
      <c r="A39" s="24" t="s">
        <v>47</v>
      </c>
      <c r="B39" s="18" t="s">
        <v>48</v>
      </c>
      <c r="C39" s="33">
        <v>428309327</v>
      </c>
      <c r="D39" s="33">
        <v>422557325</v>
      </c>
      <c r="E39" s="34">
        <v>477544984</v>
      </c>
      <c r="F39" s="35">
        <v>57406000</v>
      </c>
      <c r="G39" s="33">
        <v>57406000</v>
      </c>
      <c r="H39" s="34">
        <v>57406000</v>
      </c>
      <c r="I39" s="36">
        <v>461491281</v>
      </c>
      <c r="J39" s="37">
        <v>384218548</v>
      </c>
      <c r="K39" s="33">
        <v>401827105</v>
      </c>
      <c r="L39" s="34">
        <v>427031660</v>
      </c>
    </row>
    <row r="40" spans="1:12" ht="12.75">
      <c r="A40" s="43" t="s">
        <v>49</v>
      </c>
      <c r="B40" s="44" t="s">
        <v>48</v>
      </c>
      <c r="C40" s="45">
        <f>+C38+C39</f>
        <v>422557328</v>
      </c>
      <c r="D40" s="45">
        <f aca="true" t="shared" si="4" ref="D40:L40">+D38+D39</f>
        <v>503357452</v>
      </c>
      <c r="E40" s="46">
        <f t="shared" si="4"/>
        <v>-307891131</v>
      </c>
      <c r="F40" s="47">
        <f t="shared" si="4"/>
        <v>-687640240</v>
      </c>
      <c r="G40" s="45">
        <f t="shared" si="4"/>
        <v>-750099933</v>
      </c>
      <c r="H40" s="46">
        <f t="shared" si="4"/>
        <v>-750099933</v>
      </c>
      <c r="I40" s="48">
        <f t="shared" si="4"/>
        <v>-354294004</v>
      </c>
      <c r="J40" s="49">
        <f t="shared" si="4"/>
        <v>-339251969</v>
      </c>
      <c r="K40" s="45">
        <f t="shared" si="4"/>
        <v>-327004190</v>
      </c>
      <c r="L40" s="46">
        <f t="shared" si="4"/>
        <v>-365990202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29548229</v>
      </c>
      <c r="D6" s="19">
        <v>47783608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28682094</v>
      </c>
      <c r="D7" s="19">
        <v>20992966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176024867</v>
      </c>
      <c r="D9" s="19">
        <v>178424000</v>
      </c>
      <c r="E9" s="20">
        <v>7327</v>
      </c>
      <c r="F9" s="21">
        <v>0</v>
      </c>
      <c r="G9" s="19">
        <v>0</v>
      </c>
      <c r="H9" s="20">
        <v>0</v>
      </c>
      <c r="I9" s="22">
        <v>105393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3627069</v>
      </c>
      <c r="D11" s="19">
        <v>2960636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-180242474</v>
      </c>
      <c r="D14" s="19">
        <v>-160995698</v>
      </c>
      <c r="E14" s="20">
        <v>-15798138</v>
      </c>
      <c r="F14" s="21">
        <v>-205610854</v>
      </c>
      <c r="G14" s="19">
        <v>-209678823</v>
      </c>
      <c r="H14" s="20">
        <v>-209678823</v>
      </c>
      <c r="I14" s="22">
        <v>-192675957</v>
      </c>
      <c r="J14" s="23">
        <v>-235941196</v>
      </c>
      <c r="K14" s="19">
        <v>-239546104</v>
      </c>
      <c r="L14" s="20">
        <v>-252481590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-995534</v>
      </c>
      <c r="F15" s="21">
        <v>0</v>
      </c>
      <c r="G15" s="19">
        <v>-919644</v>
      </c>
      <c r="H15" s="20">
        <v>-919644</v>
      </c>
      <c r="I15" s="22">
        <v>-679982</v>
      </c>
      <c r="J15" s="23">
        <v>-306577</v>
      </c>
      <c r="K15" s="19">
        <v>-323132</v>
      </c>
      <c r="L15" s="20">
        <v>-340581</v>
      </c>
    </row>
    <row r="16" spans="1:12" ht="12.75">
      <c r="A16" s="24" t="s">
        <v>31</v>
      </c>
      <c r="B16" s="18" t="s">
        <v>24</v>
      </c>
      <c r="C16" s="19">
        <v>0</v>
      </c>
      <c r="D16" s="19">
        <v>-20499759</v>
      </c>
      <c r="E16" s="20">
        <v>-447324</v>
      </c>
      <c r="F16" s="21">
        <v>-8003840</v>
      </c>
      <c r="G16" s="19">
        <v>-7167920</v>
      </c>
      <c r="H16" s="20">
        <v>-7167920</v>
      </c>
      <c r="I16" s="22">
        <v>-1340017</v>
      </c>
      <c r="J16" s="23">
        <v>-7265814</v>
      </c>
      <c r="K16" s="19">
        <v>-7658167</v>
      </c>
      <c r="L16" s="20">
        <v>-8071710</v>
      </c>
    </row>
    <row r="17" spans="1:12" ht="12.75">
      <c r="A17" s="25" t="s">
        <v>32</v>
      </c>
      <c r="B17" s="26"/>
      <c r="C17" s="27">
        <f>SUM(C6:C16)</f>
        <v>57639785</v>
      </c>
      <c r="D17" s="27">
        <f aca="true" t="shared" si="0" ref="D17:L17">SUM(D6:D16)</f>
        <v>68665753</v>
      </c>
      <c r="E17" s="28">
        <f t="shared" si="0"/>
        <v>-17233669</v>
      </c>
      <c r="F17" s="29">
        <f t="shared" si="0"/>
        <v>-213614694</v>
      </c>
      <c r="G17" s="27">
        <f t="shared" si="0"/>
        <v>-217766387</v>
      </c>
      <c r="H17" s="30">
        <f t="shared" si="0"/>
        <v>-217766387</v>
      </c>
      <c r="I17" s="29">
        <f t="shared" si="0"/>
        <v>-194590563</v>
      </c>
      <c r="J17" s="31">
        <f t="shared" si="0"/>
        <v>-243513587</v>
      </c>
      <c r="K17" s="27">
        <f t="shared" si="0"/>
        <v>-247527403</v>
      </c>
      <c r="L17" s="28">
        <f t="shared" si="0"/>
        <v>-260893881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-59552393</v>
      </c>
      <c r="D26" s="19">
        <v>-81257960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-59552393</v>
      </c>
      <c r="D27" s="27">
        <f aca="true" t="shared" si="1" ref="D27:L27">SUM(D21:D26)</f>
        <v>-81257960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3369438</v>
      </c>
      <c r="F33" s="21">
        <v>-2619438</v>
      </c>
      <c r="G33" s="39">
        <v>-150000</v>
      </c>
      <c r="H33" s="40">
        <v>-150000</v>
      </c>
      <c r="I33" s="42">
        <v>-784593</v>
      </c>
      <c r="J33" s="23">
        <v>-150000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604271</v>
      </c>
      <c r="D35" s="19">
        <v>0</v>
      </c>
      <c r="E35" s="20">
        <v>430848</v>
      </c>
      <c r="F35" s="21">
        <v>0</v>
      </c>
      <c r="G35" s="19">
        <v>-1057000</v>
      </c>
      <c r="H35" s="20">
        <v>-1057000</v>
      </c>
      <c r="I35" s="22">
        <v>1057081</v>
      </c>
      <c r="J35" s="23">
        <v>-970704</v>
      </c>
      <c r="K35" s="19">
        <v>-1023122</v>
      </c>
      <c r="L35" s="20">
        <v>-1078371</v>
      </c>
    </row>
    <row r="36" spans="1:12" ht="12.75">
      <c r="A36" s="25" t="s">
        <v>45</v>
      </c>
      <c r="B36" s="26"/>
      <c r="C36" s="27">
        <f>SUM(C31:C35)</f>
        <v>604271</v>
      </c>
      <c r="D36" s="27">
        <f aca="true" t="shared" si="2" ref="D36:L36">SUM(D31:D35)</f>
        <v>0</v>
      </c>
      <c r="E36" s="28">
        <f t="shared" si="2"/>
        <v>3800286</v>
      </c>
      <c r="F36" s="29">
        <f t="shared" si="2"/>
        <v>-2619438</v>
      </c>
      <c r="G36" s="27">
        <f t="shared" si="2"/>
        <v>-1207000</v>
      </c>
      <c r="H36" s="28">
        <f t="shared" si="2"/>
        <v>-1207000</v>
      </c>
      <c r="I36" s="30">
        <f t="shared" si="2"/>
        <v>272488</v>
      </c>
      <c r="J36" s="31">
        <f t="shared" si="2"/>
        <v>-1120704</v>
      </c>
      <c r="K36" s="27">
        <f t="shared" si="2"/>
        <v>-1023122</v>
      </c>
      <c r="L36" s="28">
        <f t="shared" si="2"/>
        <v>-1078371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-1308337</v>
      </c>
      <c r="D38" s="33">
        <f aca="true" t="shared" si="3" ref="D38:L38">+D17+D27+D36</f>
        <v>-12592207</v>
      </c>
      <c r="E38" s="34">
        <f t="shared" si="3"/>
        <v>-13433383</v>
      </c>
      <c r="F38" s="35">
        <f t="shared" si="3"/>
        <v>-216234132</v>
      </c>
      <c r="G38" s="33">
        <f t="shared" si="3"/>
        <v>-218973387</v>
      </c>
      <c r="H38" s="34">
        <f t="shared" si="3"/>
        <v>-218973387</v>
      </c>
      <c r="I38" s="36">
        <f t="shared" si="3"/>
        <v>-194318075</v>
      </c>
      <c r="J38" s="37">
        <f t="shared" si="3"/>
        <v>-244634291</v>
      </c>
      <c r="K38" s="33">
        <f t="shared" si="3"/>
        <v>-248550525</v>
      </c>
      <c r="L38" s="34">
        <f t="shared" si="3"/>
        <v>-261972252</v>
      </c>
    </row>
    <row r="39" spans="1:12" ht="12.75">
      <c r="A39" s="24" t="s">
        <v>47</v>
      </c>
      <c r="B39" s="18" t="s">
        <v>48</v>
      </c>
      <c r="C39" s="33">
        <v>29057222</v>
      </c>
      <c r="D39" s="33">
        <v>27748886</v>
      </c>
      <c r="E39" s="34">
        <v>0</v>
      </c>
      <c r="F39" s="35">
        <v>9459170</v>
      </c>
      <c r="G39" s="33">
        <v>6035399</v>
      </c>
      <c r="H39" s="34">
        <v>6035399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27748885</v>
      </c>
      <c r="D40" s="45">
        <f aca="true" t="shared" si="4" ref="D40:L40">+D38+D39</f>
        <v>15156679</v>
      </c>
      <c r="E40" s="46">
        <f t="shared" si="4"/>
        <v>-13433383</v>
      </c>
      <c r="F40" s="47">
        <f t="shared" si="4"/>
        <v>-206774962</v>
      </c>
      <c r="G40" s="45">
        <f t="shared" si="4"/>
        <v>-212937988</v>
      </c>
      <c r="H40" s="46">
        <f t="shared" si="4"/>
        <v>-212937988</v>
      </c>
      <c r="I40" s="48">
        <f t="shared" si="4"/>
        <v>-194318075</v>
      </c>
      <c r="J40" s="49">
        <f t="shared" si="4"/>
        <v>-244634291</v>
      </c>
      <c r="K40" s="45">
        <f t="shared" si="4"/>
        <v>-248550525</v>
      </c>
      <c r="L40" s="46">
        <f t="shared" si="4"/>
        <v>-261972252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296900174</v>
      </c>
      <c r="D6" s="19">
        <v>357544993</v>
      </c>
      <c r="E6" s="20">
        <v>383519710</v>
      </c>
      <c r="F6" s="21">
        <v>444023</v>
      </c>
      <c r="G6" s="19">
        <v>250</v>
      </c>
      <c r="H6" s="20">
        <v>250</v>
      </c>
      <c r="I6" s="22">
        <v>429550174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659554428</v>
      </c>
      <c r="D7" s="19">
        <v>707478631</v>
      </c>
      <c r="E7" s="20">
        <v>947367589</v>
      </c>
      <c r="F7" s="21">
        <v>36030366</v>
      </c>
      <c r="G7" s="19">
        <v>15182586</v>
      </c>
      <c r="H7" s="20">
        <v>15182586</v>
      </c>
      <c r="I7" s="22">
        <v>1002200973</v>
      </c>
      <c r="J7" s="23">
        <v>14393835</v>
      </c>
      <c r="K7" s="19">
        <v>15545337</v>
      </c>
      <c r="L7" s="20">
        <v>16788964</v>
      </c>
    </row>
    <row r="8" spans="1:12" ht="12.75">
      <c r="A8" s="24" t="s">
        <v>22</v>
      </c>
      <c r="B8" s="18"/>
      <c r="C8" s="19">
        <v>56092346</v>
      </c>
      <c r="D8" s="19">
        <v>117149990</v>
      </c>
      <c r="E8" s="20">
        <v>124515369</v>
      </c>
      <c r="F8" s="21">
        <v>75422269</v>
      </c>
      <c r="G8" s="19">
        <v>69108526</v>
      </c>
      <c r="H8" s="20">
        <v>69108526</v>
      </c>
      <c r="I8" s="22">
        <v>109703029</v>
      </c>
      <c r="J8" s="23">
        <v>32631288</v>
      </c>
      <c r="K8" s="19">
        <v>34565720</v>
      </c>
      <c r="L8" s="20">
        <v>36609501</v>
      </c>
    </row>
    <row r="9" spans="1:12" ht="12.75">
      <c r="A9" s="24" t="s">
        <v>23</v>
      </c>
      <c r="B9" s="18" t="s">
        <v>24</v>
      </c>
      <c r="C9" s="19">
        <v>121812534</v>
      </c>
      <c r="D9" s="19">
        <v>128086174</v>
      </c>
      <c r="E9" s="20">
        <v>113956924</v>
      </c>
      <c r="F9" s="21">
        <v>148017250</v>
      </c>
      <c r="G9" s="19">
        <v>209991000</v>
      </c>
      <c r="H9" s="20">
        <v>209991000</v>
      </c>
      <c r="I9" s="22">
        <v>142449388</v>
      </c>
      <c r="J9" s="23">
        <v>179693999</v>
      </c>
      <c r="K9" s="19">
        <v>198213000</v>
      </c>
      <c r="L9" s="20">
        <v>219262998</v>
      </c>
    </row>
    <row r="10" spans="1:12" ht="12.75">
      <c r="A10" s="24" t="s">
        <v>25</v>
      </c>
      <c r="B10" s="18" t="s">
        <v>24</v>
      </c>
      <c r="C10" s="19">
        <v>87042774</v>
      </c>
      <c r="D10" s="19">
        <v>83893669</v>
      </c>
      <c r="E10" s="20">
        <v>3045000</v>
      </c>
      <c r="F10" s="21">
        <v>0</v>
      </c>
      <c r="G10" s="19">
        <v>8800000</v>
      </c>
      <c r="H10" s="20">
        <v>8800000</v>
      </c>
      <c r="I10" s="22">
        <v>9920000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30409852</v>
      </c>
      <c r="D11" s="19">
        <v>37091770</v>
      </c>
      <c r="E11" s="20">
        <v>12419820</v>
      </c>
      <c r="F11" s="21">
        <v>29866791</v>
      </c>
      <c r="G11" s="19">
        <v>41887523</v>
      </c>
      <c r="H11" s="20">
        <v>41887523</v>
      </c>
      <c r="I11" s="22">
        <v>3777939</v>
      </c>
      <c r="J11" s="23">
        <v>10938952</v>
      </c>
      <c r="K11" s="19">
        <v>11573412</v>
      </c>
      <c r="L11" s="20">
        <v>12244670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-1031406641</v>
      </c>
      <c r="D14" s="19">
        <v>-1158156945</v>
      </c>
      <c r="E14" s="20">
        <v>-1230708509</v>
      </c>
      <c r="F14" s="21">
        <v>-1370152356</v>
      </c>
      <c r="G14" s="19">
        <v>-1437820373</v>
      </c>
      <c r="H14" s="20">
        <v>-1437820373</v>
      </c>
      <c r="I14" s="22">
        <v>-1340032027</v>
      </c>
      <c r="J14" s="23">
        <v>-1613443608</v>
      </c>
      <c r="K14" s="19">
        <v>-1723186766</v>
      </c>
      <c r="L14" s="20">
        <v>-1847137814</v>
      </c>
    </row>
    <row r="15" spans="1:12" ht="12.75">
      <c r="A15" s="24" t="s">
        <v>30</v>
      </c>
      <c r="B15" s="18"/>
      <c r="C15" s="19">
        <v>-24880004</v>
      </c>
      <c r="D15" s="19">
        <v>-24515486</v>
      </c>
      <c r="E15" s="20">
        <v>-23102860</v>
      </c>
      <c r="F15" s="21">
        <v>-23786251</v>
      </c>
      <c r="G15" s="19">
        <v>-23786251</v>
      </c>
      <c r="H15" s="20">
        <v>-23786251</v>
      </c>
      <c r="I15" s="22">
        <v>-22222847</v>
      </c>
      <c r="J15" s="23">
        <v>-23698683</v>
      </c>
      <c r="K15" s="19">
        <v>-32325230</v>
      </c>
      <c r="L15" s="20">
        <v>-35761535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-727715</v>
      </c>
      <c r="F16" s="21">
        <v>-300000</v>
      </c>
      <c r="G16" s="19">
        <v>-3200638</v>
      </c>
      <c r="H16" s="20">
        <v>-3200638</v>
      </c>
      <c r="I16" s="22">
        <v>-3283790</v>
      </c>
      <c r="J16" s="23">
        <v>-3570100</v>
      </c>
      <c r="K16" s="19">
        <v>-2042333</v>
      </c>
      <c r="L16" s="20">
        <v>-2267824</v>
      </c>
    </row>
    <row r="17" spans="1:12" ht="12.75">
      <c r="A17" s="25" t="s">
        <v>32</v>
      </c>
      <c r="B17" s="26"/>
      <c r="C17" s="27">
        <f>SUM(C6:C16)</f>
        <v>195525463</v>
      </c>
      <c r="D17" s="27">
        <f aca="true" t="shared" si="0" ref="D17:L17">SUM(D6:D16)</f>
        <v>248572796</v>
      </c>
      <c r="E17" s="28">
        <f t="shared" si="0"/>
        <v>330285328</v>
      </c>
      <c r="F17" s="29">
        <f t="shared" si="0"/>
        <v>-1104457908</v>
      </c>
      <c r="G17" s="27">
        <f t="shared" si="0"/>
        <v>-1119837377</v>
      </c>
      <c r="H17" s="30">
        <f t="shared" si="0"/>
        <v>-1119837377</v>
      </c>
      <c r="I17" s="29">
        <f t="shared" si="0"/>
        <v>332062839</v>
      </c>
      <c r="J17" s="31">
        <f t="shared" si="0"/>
        <v>-1403054317</v>
      </c>
      <c r="K17" s="27">
        <f t="shared" si="0"/>
        <v>-1497656860</v>
      </c>
      <c r="L17" s="28">
        <f t="shared" si="0"/>
        <v>-1600261040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100000</v>
      </c>
      <c r="D21" s="19">
        <v>899906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-93409552</v>
      </c>
      <c r="D24" s="19">
        <v>171915537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-312378090</v>
      </c>
      <c r="D26" s="19">
        <v>-300611050</v>
      </c>
      <c r="E26" s="20">
        <v>-145123947</v>
      </c>
      <c r="F26" s="21">
        <v>-344761744</v>
      </c>
      <c r="G26" s="19">
        <v>-236244879</v>
      </c>
      <c r="H26" s="20">
        <v>-236244879</v>
      </c>
      <c r="I26" s="22">
        <v>-109256684</v>
      </c>
      <c r="J26" s="23">
        <v>-316284807</v>
      </c>
      <c r="K26" s="19">
        <v>-343604733</v>
      </c>
      <c r="L26" s="20">
        <v>-190680374</v>
      </c>
    </row>
    <row r="27" spans="1:12" ht="12.75">
      <c r="A27" s="25" t="s">
        <v>39</v>
      </c>
      <c r="B27" s="26"/>
      <c r="C27" s="27">
        <f>SUM(C21:C26)</f>
        <v>-405687642</v>
      </c>
      <c r="D27" s="27">
        <f aca="true" t="shared" si="1" ref="D27:L27">SUM(D21:D26)</f>
        <v>-127795607</v>
      </c>
      <c r="E27" s="28">
        <f t="shared" si="1"/>
        <v>-145123947</v>
      </c>
      <c r="F27" s="29">
        <f t="shared" si="1"/>
        <v>-344761744</v>
      </c>
      <c r="G27" s="27">
        <f t="shared" si="1"/>
        <v>-236244879</v>
      </c>
      <c r="H27" s="28">
        <f t="shared" si="1"/>
        <v>-236244879</v>
      </c>
      <c r="I27" s="30">
        <f t="shared" si="1"/>
        <v>-109256684</v>
      </c>
      <c r="J27" s="31">
        <f t="shared" si="1"/>
        <v>-316284807</v>
      </c>
      <c r="K27" s="27">
        <f t="shared" si="1"/>
        <v>-343604733</v>
      </c>
      <c r="L27" s="28">
        <f t="shared" si="1"/>
        <v>-190680374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28671210</v>
      </c>
      <c r="D32" s="19">
        <v>0</v>
      </c>
      <c r="E32" s="20">
        <v>5016687</v>
      </c>
      <c r="F32" s="21">
        <v>0</v>
      </c>
      <c r="G32" s="19">
        <v>0</v>
      </c>
      <c r="H32" s="20">
        <v>0</v>
      </c>
      <c r="I32" s="22">
        <v>50000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4007432</v>
      </c>
      <c r="D33" s="19">
        <v>1225910</v>
      </c>
      <c r="E33" s="20">
        <v>32205467</v>
      </c>
      <c r="F33" s="21">
        <v>-32205467</v>
      </c>
      <c r="G33" s="39">
        <v>0</v>
      </c>
      <c r="H33" s="40">
        <v>0</v>
      </c>
      <c r="I33" s="42">
        <v>33676579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-14734849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32678642</v>
      </c>
      <c r="D36" s="27">
        <f aca="true" t="shared" si="2" ref="D36:L36">SUM(D31:D35)</f>
        <v>-13508939</v>
      </c>
      <c r="E36" s="28">
        <f t="shared" si="2"/>
        <v>37222154</v>
      </c>
      <c r="F36" s="29">
        <f t="shared" si="2"/>
        <v>-32205467</v>
      </c>
      <c r="G36" s="27">
        <f t="shared" si="2"/>
        <v>0</v>
      </c>
      <c r="H36" s="28">
        <f t="shared" si="2"/>
        <v>0</v>
      </c>
      <c r="I36" s="30">
        <f t="shared" si="2"/>
        <v>33726579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-177483537</v>
      </c>
      <c r="D38" s="33">
        <f aca="true" t="shared" si="3" ref="D38:L38">+D17+D27+D36</f>
        <v>107268250</v>
      </c>
      <c r="E38" s="34">
        <f t="shared" si="3"/>
        <v>222383535</v>
      </c>
      <c r="F38" s="35">
        <f t="shared" si="3"/>
        <v>-1481425119</v>
      </c>
      <c r="G38" s="33">
        <f t="shared" si="3"/>
        <v>-1356082256</v>
      </c>
      <c r="H38" s="34">
        <f t="shared" si="3"/>
        <v>-1356082256</v>
      </c>
      <c r="I38" s="36">
        <f t="shared" si="3"/>
        <v>256532734</v>
      </c>
      <c r="J38" s="37">
        <f t="shared" si="3"/>
        <v>-1719339124</v>
      </c>
      <c r="K38" s="33">
        <f t="shared" si="3"/>
        <v>-1841261593</v>
      </c>
      <c r="L38" s="34">
        <f t="shared" si="3"/>
        <v>-1790941414</v>
      </c>
    </row>
    <row r="39" spans="1:12" ht="12.75">
      <c r="A39" s="24" t="s">
        <v>47</v>
      </c>
      <c r="B39" s="18" t="s">
        <v>48</v>
      </c>
      <c r="C39" s="33">
        <v>340424448</v>
      </c>
      <c r="D39" s="33">
        <v>162940915</v>
      </c>
      <c r="E39" s="34">
        <v>385933337</v>
      </c>
      <c r="F39" s="35">
        <v>0</v>
      </c>
      <c r="G39" s="33">
        <v>0</v>
      </c>
      <c r="H39" s="34">
        <v>0</v>
      </c>
      <c r="I39" s="36">
        <v>525800261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162940911</v>
      </c>
      <c r="D40" s="45">
        <f aca="true" t="shared" si="4" ref="D40:L40">+D38+D39</f>
        <v>270209165</v>
      </c>
      <c r="E40" s="46">
        <f t="shared" si="4"/>
        <v>608316872</v>
      </c>
      <c r="F40" s="47">
        <f t="shared" si="4"/>
        <v>-1481425119</v>
      </c>
      <c r="G40" s="45">
        <f t="shared" si="4"/>
        <v>-1356082256</v>
      </c>
      <c r="H40" s="46">
        <f t="shared" si="4"/>
        <v>-1356082256</v>
      </c>
      <c r="I40" s="48">
        <f t="shared" si="4"/>
        <v>782332995</v>
      </c>
      <c r="J40" s="49">
        <f t="shared" si="4"/>
        <v>-1719339124</v>
      </c>
      <c r="K40" s="45">
        <f t="shared" si="4"/>
        <v>-1841261593</v>
      </c>
      <c r="L40" s="46">
        <f t="shared" si="4"/>
        <v>-1790941414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8599948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5366775</v>
      </c>
      <c r="D8" s="19">
        <v>913487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103321024</v>
      </c>
      <c r="D9" s="19">
        <v>117106802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45832379</v>
      </c>
      <c r="D10" s="19">
        <v>26628198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7300532</v>
      </c>
      <c r="D11" s="19">
        <v>9133230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-124531124</v>
      </c>
      <c r="D14" s="19">
        <v>-116722346</v>
      </c>
      <c r="E14" s="20">
        <v>-1079482</v>
      </c>
      <c r="F14" s="21">
        <v>-172515799</v>
      </c>
      <c r="G14" s="19">
        <v>-145460192</v>
      </c>
      <c r="H14" s="20">
        <v>-145460192</v>
      </c>
      <c r="I14" s="22">
        <v>-136165872</v>
      </c>
      <c r="J14" s="23">
        <v>-150946702</v>
      </c>
      <c r="K14" s="19">
        <v>-155307452</v>
      </c>
      <c r="L14" s="20">
        <v>-164038895</v>
      </c>
    </row>
    <row r="15" spans="1:12" ht="12.75">
      <c r="A15" s="24" t="s">
        <v>30</v>
      </c>
      <c r="B15" s="18"/>
      <c r="C15" s="19">
        <v>-11870</v>
      </c>
      <c r="D15" s="19">
        <v>-18686</v>
      </c>
      <c r="E15" s="20">
        <v>-63300</v>
      </c>
      <c r="F15" s="21">
        <v>0</v>
      </c>
      <c r="G15" s="19">
        <v>0</v>
      </c>
      <c r="H15" s="20">
        <v>0</v>
      </c>
      <c r="I15" s="22">
        <v>-6969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-283813</v>
      </c>
      <c r="F16" s="21">
        <v>-300000</v>
      </c>
      <c r="G16" s="19">
        <v>0</v>
      </c>
      <c r="H16" s="20">
        <v>0</v>
      </c>
      <c r="I16" s="22">
        <v>-1050000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37277716</v>
      </c>
      <c r="D17" s="27">
        <f aca="true" t="shared" si="0" ref="D17:L17">SUM(D6:D16)</f>
        <v>45640633</v>
      </c>
      <c r="E17" s="28">
        <f t="shared" si="0"/>
        <v>-1426595</v>
      </c>
      <c r="F17" s="29">
        <f t="shared" si="0"/>
        <v>-172815799</v>
      </c>
      <c r="G17" s="27">
        <f t="shared" si="0"/>
        <v>-145460192</v>
      </c>
      <c r="H17" s="30">
        <f t="shared" si="0"/>
        <v>-145460192</v>
      </c>
      <c r="I17" s="29">
        <f t="shared" si="0"/>
        <v>-137222841</v>
      </c>
      <c r="J17" s="31">
        <f t="shared" si="0"/>
        <v>-150946702</v>
      </c>
      <c r="K17" s="27">
        <f t="shared" si="0"/>
        <v>-155307452</v>
      </c>
      <c r="L17" s="28">
        <f t="shared" si="0"/>
        <v>-164038895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-4565406</v>
      </c>
      <c r="D26" s="19">
        <v>-43289538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-4565406</v>
      </c>
      <c r="D27" s="27">
        <f aca="true" t="shared" si="1" ref="D27:L27">SUM(D21:D26)</f>
        <v>-43289538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-33687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-33687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32712310</v>
      </c>
      <c r="D38" s="33">
        <f aca="true" t="shared" si="3" ref="D38:L38">+D17+D27+D36</f>
        <v>2351095</v>
      </c>
      <c r="E38" s="34">
        <f t="shared" si="3"/>
        <v>-1426595</v>
      </c>
      <c r="F38" s="35">
        <f t="shared" si="3"/>
        <v>-172815799</v>
      </c>
      <c r="G38" s="33">
        <f t="shared" si="3"/>
        <v>-145460192</v>
      </c>
      <c r="H38" s="34">
        <f t="shared" si="3"/>
        <v>-145460192</v>
      </c>
      <c r="I38" s="36">
        <f t="shared" si="3"/>
        <v>-137256528</v>
      </c>
      <c r="J38" s="37">
        <f t="shared" si="3"/>
        <v>-150946702</v>
      </c>
      <c r="K38" s="33">
        <f t="shared" si="3"/>
        <v>-155307452</v>
      </c>
      <c r="L38" s="34">
        <f t="shared" si="3"/>
        <v>-164038895</v>
      </c>
    </row>
    <row r="39" spans="1:12" ht="12.75">
      <c r="A39" s="24" t="s">
        <v>47</v>
      </c>
      <c r="B39" s="18" t="s">
        <v>48</v>
      </c>
      <c r="C39" s="33">
        <v>76667391</v>
      </c>
      <c r="D39" s="33">
        <v>109379701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109379701</v>
      </c>
      <c r="D40" s="45">
        <f aca="true" t="shared" si="4" ref="D40:L40">+D38+D39</f>
        <v>111730796</v>
      </c>
      <c r="E40" s="46">
        <f t="shared" si="4"/>
        <v>-1426595</v>
      </c>
      <c r="F40" s="47">
        <f t="shared" si="4"/>
        <v>-172815799</v>
      </c>
      <c r="G40" s="45">
        <f t="shared" si="4"/>
        <v>-145460192</v>
      </c>
      <c r="H40" s="46">
        <f t="shared" si="4"/>
        <v>-145460192</v>
      </c>
      <c r="I40" s="48">
        <f t="shared" si="4"/>
        <v>-137256528</v>
      </c>
      <c r="J40" s="49">
        <f t="shared" si="4"/>
        <v>-150946702</v>
      </c>
      <c r="K40" s="45">
        <f t="shared" si="4"/>
        <v>-155307452</v>
      </c>
      <c r="L40" s="46">
        <f t="shared" si="4"/>
        <v>-164038895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14074318</v>
      </c>
      <c r="D6" s="19">
        <v>15819044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2612461</v>
      </c>
      <c r="D8" s="19">
        <v>146094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81809400</v>
      </c>
      <c r="D9" s="19">
        <v>74822000</v>
      </c>
      <c r="E9" s="20">
        <v>-475090</v>
      </c>
      <c r="F9" s="21">
        <v>24929361</v>
      </c>
      <c r="G9" s="19">
        <v>16671770</v>
      </c>
      <c r="H9" s="20">
        <v>16671770</v>
      </c>
      <c r="I9" s="22">
        <v>-7138286</v>
      </c>
      <c r="J9" s="23">
        <v>216258272</v>
      </c>
      <c r="K9" s="19">
        <v>17102862</v>
      </c>
      <c r="L9" s="20">
        <v>17958004</v>
      </c>
    </row>
    <row r="10" spans="1:12" ht="12.75">
      <c r="A10" s="24" t="s">
        <v>25</v>
      </c>
      <c r="B10" s="18" t="s">
        <v>24</v>
      </c>
      <c r="C10" s="19">
        <v>21689000</v>
      </c>
      <c r="D10" s="19">
        <v>21301000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2313060</v>
      </c>
      <c r="D11" s="19">
        <v>3196930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-69290550</v>
      </c>
      <c r="D14" s="19">
        <v>-68404639</v>
      </c>
      <c r="E14" s="20">
        <v>2163880</v>
      </c>
      <c r="F14" s="21">
        <v>-97133412</v>
      </c>
      <c r="G14" s="19">
        <v>-103055937</v>
      </c>
      <c r="H14" s="20">
        <v>-103055937</v>
      </c>
      <c r="I14" s="22">
        <v>-12947208</v>
      </c>
      <c r="J14" s="23">
        <v>-104203452</v>
      </c>
      <c r="K14" s="19">
        <v>-105467409</v>
      </c>
      <c r="L14" s="20">
        <v>-111820377</v>
      </c>
    </row>
    <row r="15" spans="1:12" ht="12.75">
      <c r="A15" s="24" t="s">
        <v>30</v>
      </c>
      <c r="B15" s="18"/>
      <c r="C15" s="19">
        <v>-1519572</v>
      </c>
      <c r="D15" s="19">
        <v>-804887</v>
      </c>
      <c r="E15" s="20">
        <v>-40833</v>
      </c>
      <c r="F15" s="21">
        <v>-41716</v>
      </c>
      <c r="G15" s="19">
        <v>-37531</v>
      </c>
      <c r="H15" s="20">
        <v>-37531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-11785523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39902594</v>
      </c>
      <c r="D17" s="27">
        <f aca="true" t="shared" si="0" ref="D17:L17">SUM(D6:D16)</f>
        <v>46075542</v>
      </c>
      <c r="E17" s="28">
        <f t="shared" si="0"/>
        <v>1647957</v>
      </c>
      <c r="F17" s="29">
        <f t="shared" si="0"/>
        <v>-72245767</v>
      </c>
      <c r="G17" s="27">
        <f t="shared" si="0"/>
        <v>-86421698</v>
      </c>
      <c r="H17" s="30">
        <f t="shared" si="0"/>
        <v>-86421698</v>
      </c>
      <c r="I17" s="29">
        <f t="shared" si="0"/>
        <v>-20085494</v>
      </c>
      <c r="J17" s="31">
        <f t="shared" si="0"/>
        <v>112054820</v>
      </c>
      <c r="K17" s="27">
        <f t="shared" si="0"/>
        <v>-88364547</v>
      </c>
      <c r="L17" s="28">
        <f t="shared" si="0"/>
        <v>-93862373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12340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1373791</v>
      </c>
      <c r="D23" s="19">
        <v>-1262924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-27131357</v>
      </c>
      <c r="D26" s="19">
        <v>-27963481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-25745226</v>
      </c>
      <c r="D27" s="27">
        <f aca="true" t="shared" si="1" ref="D27:L27">SUM(D21:D26)</f>
        <v>-29226405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-7043730</v>
      </c>
      <c r="D32" s="19">
        <v>-7057459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409778</v>
      </c>
      <c r="F35" s="21">
        <v>-857451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-7043730</v>
      </c>
      <c r="D36" s="27">
        <f aca="true" t="shared" si="2" ref="D36:L36">SUM(D31:D35)</f>
        <v>-7057459</v>
      </c>
      <c r="E36" s="28">
        <f t="shared" si="2"/>
        <v>409778</v>
      </c>
      <c r="F36" s="29">
        <f t="shared" si="2"/>
        <v>-857451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7113638</v>
      </c>
      <c r="D38" s="33">
        <f aca="true" t="shared" si="3" ref="D38:L38">+D17+D27+D36</f>
        <v>9791678</v>
      </c>
      <c r="E38" s="34">
        <f t="shared" si="3"/>
        <v>2057735</v>
      </c>
      <c r="F38" s="35">
        <f t="shared" si="3"/>
        <v>-73103218</v>
      </c>
      <c r="G38" s="33">
        <f t="shared" si="3"/>
        <v>-86421698</v>
      </c>
      <c r="H38" s="34">
        <f t="shared" si="3"/>
        <v>-86421698</v>
      </c>
      <c r="I38" s="36">
        <f t="shared" si="3"/>
        <v>-20085494</v>
      </c>
      <c r="J38" s="37">
        <f t="shared" si="3"/>
        <v>112054820</v>
      </c>
      <c r="K38" s="33">
        <f t="shared" si="3"/>
        <v>-88364547</v>
      </c>
      <c r="L38" s="34">
        <f t="shared" si="3"/>
        <v>-93862373</v>
      </c>
    </row>
    <row r="39" spans="1:12" ht="12.75">
      <c r="A39" s="24" t="s">
        <v>47</v>
      </c>
      <c r="B39" s="18" t="s">
        <v>48</v>
      </c>
      <c r="C39" s="33">
        <v>15682942</v>
      </c>
      <c r="D39" s="33">
        <v>22796580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22759800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22796580</v>
      </c>
      <c r="D40" s="45">
        <f aca="true" t="shared" si="4" ref="D40:L40">+D38+D39</f>
        <v>32588258</v>
      </c>
      <c r="E40" s="46">
        <f t="shared" si="4"/>
        <v>2057735</v>
      </c>
      <c r="F40" s="47">
        <f t="shared" si="4"/>
        <v>-73103218</v>
      </c>
      <c r="G40" s="45">
        <f t="shared" si="4"/>
        <v>-86421698</v>
      </c>
      <c r="H40" s="46">
        <f t="shared" si="4"/>
        <v>-86421698</v>
      </c>
      <c r="I40" s="48">
        <f t="shared" si="4"/>
        <v>-20085494</v>
      </c>
      <c r="J40" s="49">
        <f t="shared" si="4"/>
        <v>134814620</v>
      </c>
      <c r="K40" s="45">
        <f t="shared" si="4"/>
        <v>-88364547</v>
      </c>
      <c r="L40" s="46">
        <f t="shared" si="4"/>
        <v>-93862373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15858926</v>
      </c>
      <c r="D6" s="19">
        <v>16900764</v>
      </c>
      <c r="E6" s="20">
        <v>19535352</v>
      </c>
      <c r="F6" s="21">
        <v>21790440</v>
      </c>
      <c r="G6" s="19">
        <v>21790440</v>
      </c>
      <c r="H6" s="20">
        <v>21790440</v>
      </c>
      <c r="I6" s="22">
        <v>18791561</v>
      </c>
      <c r="J6" s="23">
        <v>26595444</v>
      </c>
      <c r="K6" s="19">
        <v>25649196</v>
      </c>
      <c r="L6" s="20">
        <v>26981928</v>
      </c>
    </row>
    <row r="7" spans="1:12" ht="12.75">
      <c r="A7" s="24" t="s">
        <v>21</v>
      </c>
      <c r="B7" s="18"/>
      <c r="C7" s="19">
        <v>38214614</v>
      </c>
      <c r="D7" s="19">
        <v>39716223</v>
      </c>
      <c r="E7" s="20">
        <v>14016275</v>
      </c>
      <c r="F7" s="21">
        <v>13558366</v>
      </c>
      <c r="G7" s="19">
        <v>20155918</v>
      </c>
      <c r="H7" s="20">
        <v>20155918</v>
      </c>
      <c r="I7" s="22">
        <v>13238787</v>
      </c>
      <c r="J7" s="23">
        <v>22759836</v>
      </c>
      <c r="K7" s="19">
        <v>21438492</v>
      </c>
      <c r="L7" s="20">
        <v>22553304</v>
      </c>
    </row>
    <row r="8" spans="1:12" ht="12.75">
      <c r="A8" s="24" t="s">
        <v>22</v>
      </c>
      <c r="B8" s="18"/>
      <c r="C8" s="19">
        <v>9948097</v>
      </c>
      <c r="D8" s="19">
        <v>2667597</v>
      </c>
      <c r="E8" s="20">
        <v>315299108</v>
      </c>
      <c r="F8" s="21">
        <v>8699002</v>
      </c>
      <c r="G8" s="19">
        <v>10510170</v>
      </c>
      <c r="H8" s="20">
        <v>10510170</v>
      </c>
      <c r="I8" s="22">
        <v>235446398</v>
      </c>
      <c r="J8" s="23">
        <v>14344764</v>
      </c>
      <c r="K8" s="19">
        <v>13332372</v>
      </c>
      <c r="L8" s="20">
        <v>14025708</v>
      </c>
    </row>
    <row r="9" spans="1:12" ht="12.75">
      <c r="A9" s="24" t="s">
        <v>23</v>
      </c>
      <c r="B9" s="18" t="s">
        <v>24</v>
      </c>
      <c r="C9" s="19">
        <v>82571119</v>
      </c>
      <c r="D9" s="19">
        <v>77430871</v>
      </c>
      <c r="E9" s="20">
        <v>93045203</v>
      </c>
      <c r="F9" s="21">
        <v>-43666623</v>
      </c>
      <c r="G9" s="19">
        <v>-48047235</v>
      </c>
      <c r="H9" s="20">
        <v>-48047235</v>
      </c>
      <c r="I9" s="22">
        <v>115326510</v>
      </c>
      <c r="J9" s="23">
        <v>107270412</v>
      </c>
      <c r="K9" s="19">
        <v>103949520</v>
      </c>
      <c r="L9" s="20">
        <v>109220220</v>
      </c>
    </row>
    <row r="10" spans="1:12" ht="12.75">
      <c r="A10" s="24" t="s">
        <v>25</v>
      </c>
      <c r="B10" s="18" t="s">
        <v>24</v>
      </c>
      <c r="C10" s="19">
        <v>24523220</v>
      </c>
      <c r="D10" s="19">
        <v>27159788</v>
      </c>
      <c r="E10" s="20">
        <v>26591000</v>
      </c>
      <c r="F10" s="21">
        <v>21686193</v>
      </c>
      <c r="G10" s="19">
        <v>21686193</v>
      </c>
      <c r="H10" s="20">
        <v>21686193</v>
      </c>
      <c r="I10" s="22">
        <v>24840000</v>
      </c>
      <c r="J10" s="23">
        <v>23340000</v>
      </c>
      <c r="K10" s="19">
        <v>22507548</v>
      </c>
      <c r="L10" s="20">
        <v>23677932</v>
      </c>
    </row>
    <row r="11" spans="1:12" ht="12.75">
      <c r="A11" s="24" t="s">
        <v>26</v>
      </c>
      <c r="B11" s="18"/>
      <c r="C11" s="19">
        <v>0</v>
      </c>
      <c r="D11" s="19">
        <v>10006166</v>
      </c>
      <c r="E11" s="20">
        <v>0</v>
      </c>
      <c r="F11" s="21">
        <v>7078203</v>
      </c>
      <c r="G11" s="19">
        <v>8428203</v>
      </c>
      <c r="H11" s="20">
        <v>8428203</v>
      </c>
      <c r="I11" s="22">
        <v>0</v>
      </c>
      <c r="J11" s="23">
        <v>13586724</v>
      </c>
      <c r="K11" s="19">
        <v>13102128</v>
      </c>
      <c r="L11" s="20">
        <v>13783440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-92184676</v>
      </c>
      <c r="D14" s="19">
        <v>-112335526</v>
      </c>
      <c r="E14" s="20">
        <v>-119834174</v>
      </c>
      <c r="F14" s="21">
        <v>-161005048</v>
      </c>
      <c r="G14" s="19">
        <v>-162728513</v>
      </c>
      <c r="H14" s="20">
        <v>-162728513</v>
      </c>
      <c r="I14" s="22">
        <v>-139421252</v>
      </c>
      <c r="J14" s="23">
        <v>-173096568</v>
      </c>
      <c r="K14" s="19">
        <v>-166315428</v>
      </c>
      <c r="L14" s="20">
        <v>-176358900</v>
      </c>
    </row>
    <row r="15" spans="1:12" ht="12.75">
      <c r="A15" s="24" t="s">
        <v>30</v>
      </c>
      <c r="B15" s="18"/>
      <c r="C15" s="19">
        <v>-38206</v>
      </c>
      <c r="D15" s="19">
        <v>-83547</v>
      </c>
      <c r="E15" s="20">
        <v>0</v>
      </c>
      <c r="F15" s="21">
        <v>-2663553</v>
      </c>
      <c r="G15" s="19">
        <v>-839890</v>
      </c>
      <c r="H15" s="20">
        <v>-839890</v>
      </c>
      <c r="I15" s="22">
        <v>-833996</v>
      </c>
      <c r="J15" s="23">
        <v>-135156</v>
      </c>
      <c r="K15" s="19">
        <v>-130344</v>
      </c>
      <c r="L15" s="20">
        <v>-137124</v>
      </c>
    </row>
    <row r="16" spans="1:12" ht="12.75">
      <c r="A16" s="24" t="s">
        <v>31</v>
      </c>
      <c r="B16" s="18" t="s">
        <v>24</v>
      </c>
      <c r="C16" s="19">
        <v>-9556481</v>
      </c>
      <c r="D16" s="19">
        <v>-12381667</v>
      </c>
      <c r="E16" s="20">
        <v>-6268295</v>
      </c>
      <c r="F16" s="21">
        <v>-7357205</v>
      </c>
      <c r="G16" s="19">
        <v>-2796081</v>
      </c>
      <c r="H16" s="20">
        <v>-2796081</v>
      </c>
      <c r="I16" s="22">
        <v>-2351082</v>
      </c>
      <c r="J16" s="23">
        <v>-7691544</v>
      </c>
      <c r="K16" s="19">
        <v>-7877736</v>
      </c>
      <c r="L16" s="20">
        <v>-8287368</v>
      </c>
    </row>
    <row r="17" spans="1:12" ht="12.75">
      <c r="A17" s="25" t="s">
        <v>32</v>
      </c>
      <c r="B17" s="26"/>
      <c r="C17" s="27">
        <f>SUM(C6:C16)</f>
        <v>69336613</v>
      </c>
      <c r="D17" s="27">
        <f aca="true" t="shared" si="0" ref="D17:L17">SUM(D6:D16)</f>
        <v>49080669</v>
      </c>
      <c r="E17" s="28">
        <f t="shared" si="0"/>
        <v>342384469</v>
      </c>
      <c r="F17" s="29">
        <f t="shared" si="0"/>
        <v>-141880225</v>
      </c>
      <c r="G17" s="27">
        <f t="shared" si="0"/>
        <v>-131840795</v>
      </c>
      <c r="H17" s="30">
        <f t="shared" si="0"/>
        <v>-131840795</v>
      </c>
      <c r="I17" s="29">
        <f t="shared" si="0"/>
        <v>265036926</v>
      </c>
      <c r="J17" s="31">
        <f t="shared" si="0"/>
        <v>26973912</v>
      </c>
      <c r="K17" s="27">
        <f t="shared" si="0"/>
        <v>25655748</v>
      </c>
      <c r="L17" s="28">
        <f t="shared" si="0"/>
        <v>25459140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34925978</v>
      </c>
      <c r="D21" s="19">
        <v>946765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-4957571</v>
      </c>
      <c r="D24" s="19">
        <v>1499676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-64995737</v>
      </c>
      <c r="D26" s="19">
        <v>-31701591</v>
      </c>
      <c r="E26" s="20">
        <v>-34910172</v>
      </c>
      <c r="F26" s="21">
        <v>-76303050</v>
      </c>
      <c r="G26" s="19">
        <v>-72094657</v>
      </c>
      <c r="H26" s="20">
        <v>-72094657</v>
      </c>
      <c r="I26" s="22">
        <v>-49156021</v>
      </c>
      <c r="J26" s="23">
        <v>-98562132</v>
      </c>
      <c r="K26" s="19">
        <v>-85340064</v>
      </c>
      <c r="L26" s="20">
        <v>-90098556</v>
      </c>
    </row>
    <row r="27" spans="1:12" ht="12.75">
      <c r="A27" s="25" t="s">
        <v>39</v>
      </c>
      <c r="B27" s="26"/>
      <c r="C27" s="27">
        <f>SUM(C21:C26)</f>
        <v>-35027330</v>
      </c>
      <c r="D27" s="27">
        <f aca="true" t="shared" si="1" ref="D27:L27">SUM(D21:D26)</f>
        <v>-29255150</v>
      </c>
      <c r="E27" s="28">
        <f t="shared" si="1"/>
        <v>-34910172</v>
      </c>
      <c r="F27" s="29">
        <f t="shared" si="1"/>
        <v>-76303050</v>
      </c>
      <c r="G27" s="27">
        <f t="shared" si="1"/>
        <v>-72094657</v>
      </c>
      <c r="H27" s="28">
        <f t="shared" si="1"/>
        <v>-72094657</v>
      </c>
      <c r="I27" s="30">
        <f t="shared" si="1"/>
        <v>-49156021</v>
      </c>
      <c r="J27" s="31">
        <f t="shared" si="1"/>
        <v>-98562132</v>
      </c>
      <c r="K27" s="27">
        <f t="shared" si="1"/>
        <v>-85340064</v>
      </c>
      <c r="L27" s="28">
        <f t="shared" si="1"/>
        <v>-90098556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-734511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3012831</v>
      </c>
      <c r="F33" s="21">
        <v>-3012831</v>
      </c>
      <c r="G33" s="39">
        <v>0</v>
      </c>
      <c r="H33" s="40">
        <v>0</v>
      </c>
      <c r="I33" s="42">
        <v>2993104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-566009</v>
      </c>
      <c r="D35" s="19">
        <v>0</v>
      </c>
      <c r="E35" s="20">
        <v>-270304</v>
      </c>
      <c r="F35" s="21">
        <v>0</v>
      </c>
      <c r="G35" s="19">
        <v>0</v>
      </c>
      <c r="H35" s="20">
        <v>0</v>
      </c>
      <c r="I35" s="22">
        <v>-270304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-566009</v>
      </c>
      <c r="D36" s="27">
        <f aca="true" t="shared" si="2" ref="D36:L36">SUM(D31:D35)</f>
        <v>-734511</v>
      </c>
      <c r="E36" s="28">
        <f t="shared" si="2"/>
        <v>2742527</v>
      </c>
      <c r="F36" s="29">
        <f t="shared" si="2"/>
        <v>-3012831</v>
      </c>
      <c r="G36" s="27">
        <f t="shared" si="2"/>
        <v>0</v>
      </c>
      <c r="H36" s="28">
        <f t="shared" si="2"/>
        <v>0</v>
      </c>
      <c r="I36" s="30">
        <f t="shared" si="2"/>
        <v>2722800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33743274</v>
      </c>
      <c r="D38" s="33">
        <f aca="true" t="shared" si="3" ref="D38:L38">+D17+D27+D36</f>
        <v>19091008</v>
      </c>
      <c r="E38" s="34">
        <f t="shared" si="3"/>
        <v>310216824</v>
      </c>
      <c r="F38" s="35">
        <f t="shared" si="3"/>
        <v>-221196106</v>
      </c>
      <c r="G38" s="33">
        <f t="shared" si="3"/>
        <v>-203935452</v>
      </c>
      <c r="H38" s="34">
        <f t="shared" si="3"/>
        <v>-203935452</v>
      </c>
      <c r="I38" s="36">
        <f t="shared" si="3"/>
        <v>218603705</v>
      </c>
      <c r="J38" s="37">
        <f t="shared" si="3"/>
        <v>-71588220</v>
      </c>
      <c r="K38" s="33">
        <f t="shared" si="3"/>
        <v>-59684316</v>
      </c>
      <c r="L38" s="34">
        <f t="shared" si="3"/>
        <v>-64639416</v>
      </c>
    </row>
    <row r="39" spans="1:12" ht="12.75">
      <c r="A39" s="24" t="s">
        <v>47</v>
      </c>
      <c r="B39" s="18" t="s">
        <v>48</v>
      </c>
      <c r="C39" s="33">
        <v>77096792</v>
      </c>
      <c r="D39" s="33">
        <v>110840066</v>
      </c>
      <c r="E39" s="34">
        <v>129470899</v>
      </c>
      <c r="F39" s="35">
        <v>0</v>
      </c>
      <c r="G39" s="33">
        <v>0</v>
      </c>
      <c r="H39" s="34">
        <v>0</v>
      </c>
      <c r="I39" s="36">
        <v>164446496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110840066</v>
      </c>
      <c r="D40" s="45">
        <f aca="true" t="shared" si="4" ref="D40:L40">+D38+D39</f>
        <v>129931074</v>
      </c>
      <c r="E40" s="46">
        <f t="shared" si="4"/>
        <v>439687723</v>
      </c>
      <c r="F40" s="47">
        <f t="shared" si="4"/>
        <v>-221196106</v>
      </c>
      <c r="G40" s="45">
        <f t="shared" si="4"/>
        <v>-203935452</v>
      </c>
      <c r="H40" s="46">
        <f t="shared" si="4"/>
        <v>-203935452</v>
      </c>
      <c r="I40" s="48">
        <f t="shared" si="4"/>
        <v>383050201</v>
      </c>
      <c r="J40" s="49">
        <f t="shared" si="4"/>
        <v>-71588220</v>
      </c>
      <c r="K40" s="45">
        <f t="shared" si="4"/>
        <v>-59684316</v>
      </c>
      <c r="L40" s="46">
        <f t="shared" si="4"/>
        <v>-64639416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87197269</v>
      </c>
      <c r="D7" s="19">
        <v>104613067</v>
      </c>
      <c r="E7" s="20">
        <v>105323618</v>
      </c>
      <c r="F7" s="21">
        <v>2642292</v>
      </c>
      <c r="G7" s="19">
        <v>2642292</v>
      </c>
      <c r="H7" s="20">
        <v>2642292</v>
      </c>
      <c r="I7" s="22">
        <v>124402050</v>
      </c>
      <c r="J7" s="23">
        <v>152016156</v>
      </c>
      <c r="K7" s="19">
        <v>167217768</v>
      </c>
      <c r="L7" s="20">
        <v>183939540</v>
      </c>
    </row>
    <row r="8" spans="1:12" ht="12.75">
      <c r="A8" s="24" t="s">
        <v>22</v>
      </c>
      <c r="B8" s="18"/>
      <c r="C8" s="19">
        <v>4566350</v>
      </c>
      <c r="D8" s="19">
        <v>9271161</v>
      </c>
      <c r="E8" s="20">
        <v>36648540</v>
      </c>
      <c r="F8" s="21">
        <v>74251570</v>
      </c>
      <c r="G8" s="19">
        <v>75305263</v>
      </c>
      <c r="H8" s="20">
        <v>75305263</v>
      </c>
      <c r="I8" s="22">
        <v>45903587</v>
      </c>
      <c r="J8" s="23">
        <v>70373580</v>
      </c>
      <c r="K8" s="19">
        <v>44144892</v>
      </c>
      <c r="L8" s="20">
        <v>46899840</v>
      </c>
    </row>
    <row r="9" spans="1:12" ht="12.75">
      <c r="A9" s="24" t="s">
        <v>23</v>
      </c>
      <c r="B9" s="18" t="s">
        <v>24</v>
      </c>
      <c r="C9" s="19">
        <v>423842874</v>
      </c>
      <c r="D9" s="19">
        <v>385967330</v>
      </c>
      <c r="E9" s="20">
        <v>2643798483</v>
      </c>
      <c r="F9" s="21">
        <v>473219755</v>
      </c>
      <c r="G9" s="19">
        <v>517699917</v>
      </c>
      <c r="H9" s="20">
        <v>517699917</v>
      </c>
      <c r="I9" s="22">
        <v>2341956909</v>
      </c>
      <c r="J9" s="23">
        <v>547188372</v>
      </c>
      <c r="K9" s="19">
        <v>646441536</v>
      </c>
      <c r="L9" s="20">
        <v>702878772</v>
      </c>
    </row>
    <row r="10" spans="1:12" ht="12.75">
      <c r="A10" s="24" t="s">
        <v>25</v>
      </c>
      <c r="B10" s="18" t="s">
        <v>24</v>
      </c>
      <c r="C10" s="19">
        <v>429912223</v>
      </c>
      <c r="D10" s="19">
        <v>394276781</v>
      </c>
      <c r="E10" s="20">
        <v>410626000</v>
      </c>
      <c r="F10" s="21">
        <v>336720034</v>
      </c>
      <c r="G10" s="19">
        <v>368279003</v>
      </c>
      <c r="H10" s="20">
        <v>368279003</v>
      </c>
      <c r="I10" s="22">
        <v>366720000</v>
      </c>
      <c r="J10" s="23">
        <v>296595996</v>
      </c>
      <c r="K10" s="19">
        <v>283917972</v>
      </c>
      <c r="L10" s="20">
        <v>342706992</v>
      </c>
    </row>
    <row r="11" spans="1:12" ht="12.75">
      <c r="A11" s="24" t="s">
        <v>26</v>
      </c>
      <c r="B11" s="18"/>
      <c r="C11" s="19">
        <v>4936681</v>
      </c>
      <c r="D11" s="19">
        <v>3107911</v>
      </c>
      <c r="E11" s="20">
        <v>2462262</v>
      </c>
      <c r="F11" s="21">
        <v>0</v>
      </c>
      <c r="G11" s="19">
        <v>0</v>
      </c>
      <c r="H11" s="20">
        <v>0</v>
      </c>
      <c r="I11" s="22">
        <v>1037591</v>
      </c>
      <c r="J11" s="23">
        <v>35706420</v>
      </c>
      <c r="K11" s="19">
        <v>39134232</v>
      </c>
      <c r="L11" s="20">
        <v>42891120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-307284403</v>
      </c>
      <c r="D14" s="19">
        <v>-520519444</v>
      </c>
      <c r="E14" s="20">
        <v>-526858773</v>
      </c>
      <c r="F14" s="21">
        <v>-635615323</v>
      </c>
      <c r="G14" s="19">
        <v>-695010243</v>
      </c>
      <c r="H14" s="20">
        <v>-695010243</v>
      </c>
      <c r="I14" s="22">
        <v>-602207875</v>
      </c>
      <c r="J14" s="23">
        <v>-727814628</v>
      </c>
      <c r="K14" s="19">
        <v>-744960720</v>
      </c>
      <c r="L14" s="20">
        <v>-809187156</v>
      </c>
    </row>
    <row r="15" spans="1:12" ht="12.75">
      <c r="A15" s="24" t="s">
        <v>30</v>
      </c>
      <c r="B15" s="18"/>
      <c r="C15" s="19">
        <v>-8447809</v>
      </c>
      <c r="D15" s="19">
        <v>-9976764</v>
      </c>
      <c r="E15" s="20">
        <v>-10565606</v>
      </c>
      <c r="F15" s="21">
        <v>-10117214</v>
      </c>
      <c r="G15" s="19">
        <v>-7704382</v>
      </c>
      <c r="H15" s="20">
        <v>-7704382</v>
      </c>
      <c r="I15" s="22">
        <v>-8947013</v>
      </c>
      <c r="J15" s="23">
        <v>-12402624</v>
      </c>
      <c r="K15" s="19">
        <v>-13642896</v>
      </c>
      <c r="L15" s="20">
        <v>-14325048</v>
      </c>
    </row>
    <row r="16" spans="1:12" ht="12.75">
      <c r="A16" s="24" t="s">
        <v>31</v>
      </c>
      <c r="B16" s="18" t="s">
        <v>24</v>
      </c>
      <c r="C16" s="19">
        <v>-27947397</v>
      </c>
      <c r="D16" s="19">
        <v>-7362708</v>
      </c>
      <c r="E16" s="20">
        <v>-483804</v>
      </c>
      <c r="F16" s="21">
        <v>-5255023</v>
      </c>
      <c r="G16" s="19">
        <v>0</v>
      </c>
      <c r="H16" s="20">
        <v>0</v>
      </c>
      <c r="I16" s="22">
        <v>0</v>
      </c>
      <c r="J16" s="23">
        <v>-31813908</v>
      </c>
      <c r="K16" s="19">
        <v>-33531852</v>
      </c>
      <c r="L16" s="20">
        <v>-35342556</v>
      </c>
    </row>
    <row r="17" spans="1:12" ht="12.75">
      <c r="A17" s="25" t="s">
        <v>32</v>
      </c>
      <c r="B17" s="26"/>
      <c r="C17" s="27">
        <f>SUM(C6:C16)</f>
        <v>606775788</v>
      </c>
      <c r="D17" s="27">
        <f aca="true" t="shared" si="0" ref="D17:L17">SUM(D6:D16)</f>
        <v>359377334</v>
      </c>
      <c r="E17" s="28">
        <f t="shared" si="0"/>
        <v>2660950720</v>
      </c>
      <c r="F17" s="29">
        <f t="shared" si="0"/>
        <v>235846091</v>
      </c>
      <c r="G17" s="27">
        <f t="shared" si="0"/>
        <v>261211850</v>
      </c>
      <c r="H17" s="30">
        <f t="shared" si="0"/>
        <v>261211850</v>
      </c>
      <c r="I17" s="29">
        <f t="shared" si="0"/>
        <v>2268865249</v>
      </c>
      <c r="J17" s="31">
        <f t="shared" si="0"/>
        <v>329849364</v>
      </c>
      <c r="K17" s="27">
        <f t="shared" si="0"/>
        <v>388720932</v>
      </c>
      <c r="L17" s="28">
        <f t="shared" si="0"/>
        <v>460461504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910864</v>
      </c>
      <c r="D21" s="19">
        <v>198862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-1437287</v>
      </c>
      <c r="D24" s="19">
        <v>-1390163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5</v>
      </c>
      <c r="K24" s="19">
        <v>-5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-584113087</v>
      </c>
      <c r="D26" s="19">
        <v>-362438874</v>
      </c>
      <c r="E26" s="20">
        <v>-284203104</v>
      </c>
      <c r="F26" s="21">
        <v>-364302647</v>
      </c>
      <c r="G26" s="19">
        <v>-394022838</v>
      </c>
      <c r="H26" s="20">
        <v>-394022838</v>
      </c>
      <c r="I26" s="22">
        <v>-250626485</v>
      </c>
      <c r="J26" s="23">
        <v>-347948460</v>
      </c>
      <c r="K26" s="19">
        <v>-254537772</v>
      </c>
      <c r="L26" s="20">
        <v>-305909868</v>
      </c>
    </row>
    <row r="27" spans="1:12" ht="12.75">
      <c r="A27" s="25" t="s">
        <v>39</v>
      </c>
      <c r="B27" s="26"/>
      <c r="C27" s="27">
        <f>SUM(C21:C26)</f>
        <v>-584639510</v>
      </c>
      <c r="D27" s="27">
        <f aca="true" t="shared" si="1" ref="D27:L27">SUM(D21:D26)</f>
        <v>-363630175</v>
      </c>
      <c r="E27" s="28">
        <f t="shared" si="1"/>
        <v>-284203104</v>
      </c>
      <c r="F27" s="29">
        <f t="shared" si="1"/>
        <v>-364302647</v>
      </c>
      <c r="G27" s="27">
        <f t="shared" si="1"/>
        <v>-394022838</v>
      </c>
      <c r="H27" s="28">
        <f t="shared" si="1"/>
        <v>-394022838</v>
      </c>
      <c r="I27" s="30">
        <f t="shared" si="1"/>
        <v>-250626485</v>
      </c>
      <c r="J27" s="31">
        <f t="shared" si="1"/>
        <v>-347948455</v>
      </c>
      <c r="K27" s="27">
        <f t="shared" si="1"/>
        <v>-254537777</v>
      </c>
      <c r="L27" s="28">
        <f t="shared" si="1"/>
        <v>-305909868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5249743</v>
      </c>
      <c r="F33" s="21">
        <v>-5249743</v>
      </c>
      <c r="G33" s="39">
        <v>0</v>
      </c>
      <c r="H33" s="40">
        <v>0</v>
      </c>
      <c r="I33" s="42">
        <v>5374616</v>
      </c>
      <c r="J33" s="23">
        <v>5251957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-22711377</v>
      </c>
      <c r="D35" s="19">
        <v>-25594466</v>
      </c>
      <c r="E35" s="20">
        <v>-83364948</v>
      </c>
      <c r="F35" s="21">
        <v>0</v>
      </c>
      <c r="G35" s="19">
        <v>0</v>
      </c>
      <c r="H35" s="20">
        <v>0</v>
      </c>
      <c r="I35" s="22">
        <v>-41716539</v>
      </c>
      <c r="J35" s="23">
        <v>-26371336</v>
      </c>
      <c r="K35" s="19">
        <v>-6112582</v>
      </c>
      <c r="L35" s="20">
        <v>-7335106</v>
      </c>
    </row>
    <row r="36" spans="1:12" ht="12.75">
      <c r="A36" s="25" t="s">
        <v>45</v>
      </c>
      <c r="B36" s="26"/>
      <c r="C36" s="27">
        <f>SUM(C31:C35)</f>
        <v>-22711377</v>
      </c>
      <c r="D36" s="27">
        <f aca="true" t="shared" si="2" ref="D36:L36">SUM(D31:D35)</f>
        <v>-25594466</v>
      </c>
      <c r="E36" s="28">
        <f t="shared" si="2"/>
        <v>-78115205</v>
      </c>
      <c r="F36" s="29">
        <f t="shared" si="2"/>
        <v>-5249743</v>
      </c>
      <c r="G36" s="27">
        <f t="shared" si="2"/>
        <v>0</v>
      </c>
      <c r="H36" s="28">
        <f t="shared" si="2"/>
        <v>0</v>
      </c>
      <c r="I36" s="30">
        <f t="shared" si="2"/>
        <v>-36341923</v>
      </c>
      <c r="J36" s="31">
        <f t="shared" si="2"/>
        <v>-21119379</v>
      </c>
      <c r="K36" s="27">
        <f t="shared" si="2"/>
        <v>-6112582</v>
      </c>
      <c r="L36" s="28">
        <f t="shared" si="2"/>
        <v>-7335106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-575099</v>
      </c>
      <c r="D38" s="33">
        <f aca="true" t="shared" si="3" ref="D38:L38">+D17+D27+D36</f>
        <v>-29847307</v>
      </c>
      <c r="E38" s="34">
        <f t="shared" si="3"/>
        <v>2298632411</v>
      </c>
      <c r="F38" s="35">
        <f t="shared" si="3"/>
        <v>-133706299</v>
      </c>
      <c r="G38" s="33">
        <f t="shared" si="3"/>
        <v>-132810988</v>
      </c>
      <c r="H38" s="34">
        <f t="shared" si="3"/>
        <v>-132810988</v>
      </c>
      <c r="I38" s="36">
        <f t="shared" si="3"/>
        <v>1981896841</v>
      </c>
      <c r="J38" s="37">
        <f t="shared" si="3"/>
        <v>-39218470</v>
      </c>
      <c r="K38" s="33">
        <f t="shared" si="3"/>
        <v>128070573</v>
      </c>
      <c r="L38" s="34">
        <f t="shared" si="3"/>
        <v>147216530</v>
      </c>
    </row>
    <row r="39" spans="1:12" ht="12.75">
      <c r="A39" s="24" t="s">
        <v>47</v>
      </c>
      <c r="B39" s="18" t="s">
        <v>48</v>
      </c>
      <c r="C39" s="33">
        <v>36718014</v>
      </c>
      <c r="D39" s="33">
        <v>36142916</v>
      </c>
      <c r="E39" s="34">
        <v>28749392</v>
      </c>
      <c r="F39" s="35">
        <v>0</v>
      </c>
      <c r="G39" s="33">
        <v>0</v>
      </c>
      <c r="H39" s="34">
        <v>0</v>
      </c>
      <c r="I39" s="36">
        <v>97894418</v>
      </c>
      <c r="J39" s="37">
        <v>73126041</v>
      </c>
      <c r="K39" s="33">
        <v>242922724</v>
      </c>
      <c r="L39" s="34">
        <v>318908716</v>
      </c>
    </row>
    <row r="40" spans="1:12" ht="12.75">
      <c r="A40" s="43" t="s">
        <v>49</v>
      </c>
      <c r="B40" s="44" t="s">
        <v>48</v>
      </c>
      <c r="C40" s="45">
        <f>+C38+C39</f>
        <v>36142915</v>
      </c>
      <c r="D40" s="45">
        <f aca="true" t="shared" si="4" ref="D40:L40">+D38+D39</f>
        <v>6295609</v>
      </c>
      <c r="E40" s="46">
        <f t="shared" si="4"/>
        <v>2327381803</v>
      </c>
      <c r="F40" s="47">
        <f t="shared" si="4"/>
        <v>-133706299</v>
      </c>
      <c r="G40" s="45">
        <f t="shared" si="4"/>
        <v>-132810988</v>
      </c>
      <c r="H40" s="46">
        <f t="shared" si="4"/>
        <v>-132810988</v>
      </c>
      <c r="I40" s="48">
        <f t="shared" si="4"/>
        <v>2079791259</v>
      </c>
      <c r="J40" s="49">
        <f t="shared" si="4"/>
        <v>33907571</v>
      </c>
      <c r="K40" s="45">
        <f t="shared" si="4"/>
        <v>370993297</v>
      </c>
      <c r="L40" s="46">
        <f t="shared" si="4"/>
        <v>466125246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95169791</v>
      </c>
      <c r="D6" s="19">
        <v>98576082</v>
      </c>
      <c r="E6" s="20">
        <v>148600801</v>
      </c>
      <c r="F6" s="21">
        <v>865</v>
      </c>
      <c r="G6" s="19">
        <v>197585868</v>
      </c>
      <c r="H6" s="20">
        <v>197585868</v>
      </c>
      <c r="I6" s="22">
        <v>180573812</v>
      </c>
      <c r="J6" s="23">
        <v>146618593</v>
      </c>
      <c r="K6" s="19">
        <v>154570532</v>
      </c>
      <c r="L6" s="20">
        <v>162951877</v>
      </c>
    </row>
    <row r="7" spans="1:12" ht="12.75">
      <c r="A7" s="24" t="s">
        <v>21</v>
      </c>
      <c r="B7" s="18"/>
      <c r="C7" s="19">
        <v>95571020</v>
      </c>
      <c r="D7" s="19">
        <v>114462748</v>
      </c>
      <c r="E7" s="20">
        <v>75577760</v>
      </c>
      <c r="F7" s="21">
        <v>1537441</v>
      </c>
      <c r="G7" s="19">
        <v>103657610</v>
      </c>
      <c r="H7" s="20">
        <v>103657610</v>
      </c>
      <c r="I7" s="22">
        <v>75488008</v>
      </c>
      <c r="J7" s="23">
        <v>132562431</v>
      </c>
      <c r="K7" s="19">
        <v>139638540</v>
      </c>
      <c r="L7" s="20">
        <v>147096757</v>
      </c>
    </row>
    <row r="8" spans="1:12" ht="12.75">
      <c r="A8" s="24" t="s">
        <v>22</v>
      </c>
      <c r="B8" s="18"/>
      <c r="C8" s="19">
        <v>4582353</v>
      </c>
      <c r="D8" s="19">
        <v>1695102</v>
      </c>
      <c r="E8" s="20">
        <v>7296560</v>
      </c>
      <c r="F8" s="21">
        <v>11983375</v>
      </c>
      <c r="G8" s="19">
        <v>11703958</v>
      </c>
      <c r="H8" s="20">
        <v>11703958</v>
      </c>
      <c r="I8" s="22">
        <v>12682984</v>
      </c>
      <c r="J8" s="23">
        <v>12405242</v>
      </c>
      <c r="K8" s="19">
        <v>13075123</v>
      </c>
      <c r="L8" s="20">
        <v>13781180</v>
      </c>
    </row>
    <row r="9" spans="1:12" ht="12.75">
      <c r="A9" s="24" t="s">
        <v>23</v>
      </c>
      <c r="B9" s="18" t="s">
        <v>24</v>
      </c>
      <c r="C9" s="19">
        <v>54024010</v>
      </c>
      <c r="D9" s="19">
        <v>64361000</v>
      </c>
      <c r="E9" s="20">
        <v>50633699</v>
      </c>
      <c r="F9" s="21">
        <v>59566111</v>
      </c>
      <c r="G9" s="19">
        <v>42088867</v>
      </c>
      <c r="H9" s="20">
        <v>42088867</v>
      </c>
      <c r="I9" s="22">
        <v>55721715</v>
      </c>
      <c r="J9" s="23">
        <v>69475655</v>
      </c>
      <c r="K9" s="19">
        <v>72534862</v>
      </c>
      <c r="L9" s="20">
        <v>76451745</v>
      </c>
    </row>
    <row r="10" spans="1:12" ht="12.75">
      <c r="A10" s="24" t="s">
        <v>25</v>
      </c>
      <c r="B10" s="18" t="s">
        <v>24</v>
      </c>
      <c r="C10" s="19">
        <v>23627707</v>
      </c>
      <c r="D10" s="19">
        <v>27525000</v>
      </c>
      <c r="E10" s="20">
        <v>19094320</v>
      </c>
      <c r="F10" s="21">
        <v>31036526</v>
      </c>
      <c r="G10" s="19">
        <v>60070910</v>
      </c>
      <c r="H10" s="20">
        <v>60070910</v>
      </c>
      <c r="I10" s="22">
        <v>1985764</v>
      </c>
      <c r="J10" s="23">
        <v>50318000</v>
      </c>
      <c r="K10" s="19">
        <v>53035172</v>
      </c>
      <c r="L10" s="20">
        <v>55899071</v>
      </c>
    </row>
    <row r="11" spans="1:12" ht="12.75">
      <c r="A11" s="24" t="s">
        <v>26</v>
      </c>
      <c r="B11" s="18"/>
      <c r="C11" s="19">
        <v>5711571</v>
      </c>
      <c r="D11" s="19">
        <v>7896117</v>
      </c>
      <c r="E11" s="20">
        <v>1560882</v>
      </c>
      <c r="F11" s="21">
        <v>13099902</v>
      </c>
      <c r="G11" s="19">
        <v>13099902</v>
      </c>
      <c r="H11" s="20">
        <v>13099902</v>
      </c>
      <c r="I11" s="22">
        <v>1503094</v>
      </c>
      <c r="J11" s="23">
        <v>4809390</v>
      </c>
      <c r="K11" s="19">
        <v>5069097</v>
      </c>
      <c r="L11" s="20">
        <v>5342828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-204191793</v>
      </c>
      <c r="D14" s="19">
        <v>-237341763</v>
      </c>
      <c r="E14" s="20">
        <v>-257328142</v>
      </c>
      <c r="F14" s="21">
        <v>-341297792</v>
      </c>
      <c r="G14" s="19">
        <v>-345809789</v>
      </c>
      <c r="H14" s="20">
        <v>-345809789</v>
      </c>
      <c r="I14" s="22">
        <v>-301115735</v>
      </c>
      <c r="J14" s="23">
        <v>-372046127</v>
      </c>
      <c r="K14" s="19">
        <v>-392136577</v>
      </c>
      <c r="L14" s="20">
        <v>-413311960</v>
      </c>
    </row>
    <row r="15" spans="1:12" ht="12.75">
      <c r="A15" s="24" t="s">
        <v>30</v>
      </c>
      <c r="B15" s="18"/>
      <c r="C15" s="19">
        <v>-803936</v>
      </c>
      <c r="D15" s="19">
        <v>-497704</v>
      </c>
      <c r="E15" s="20">
        <v>-22822</v>
      </c>
      <c r="F15" s="21">
        <v>-20000</v>
      </c>
      <c r="G15" s="19">
        <v>-10000</v>
      </c>
      <c r="H15" s="20">
        <v>-10000</v>
      </c>
      <c r="I15" s="22">
        <v>-5908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-4217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73690723</v>
      </c>
      <c r="D17" s="27">
        <f aca="true" t="shared" si="0" ref="D17:L17">SUM(D6:D16)</f>
        <v>76676582</v>
      </c>
      <c r="E17" s="28">
        <f t="shared" si="0"/>
        <v>45408841</v>
      </c>
      <c r="F17" s="29">
        <f t="shared" si="0"/>
        <v>-224093572</v>
      </c>
      <c r="G17" s="27">
        <f t="shared" si="0"/>
        <v>82387326</v>
      </c>
      <c r="H17" s="30">
        <f t="shared" si="0"/>
        <v>82387326</v>
      </c>
      <c r="I17" s="29">
        <f t="shared" si="0"/>
        <v>26833734</v>
      </c>
      <c r="J17" s="31">
        <f t="shared" si="0"/>
        <v>44143184</v>
      </c>
      <c r="K17" s="27">
        <f t="shared" si="0"/>
        <v>45786749</v>
      </c>
      <c r="L17" s="28">
        <f t="shared" si="0"/>
        <v>48211498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382363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-35160730</v>
      </c>
      <c r="D26" s="19">
        <v>-37337616</v>
      </c>
      <c r="E26" s="20">
        <v>-84642518</v>
      </c>
      <c r="F26" s="21">
        <v>-98798000</v>
      </c>
      <c r="G26" s="19">
        <v>-134353749</v>
      </c>
      <c r="H26" s="20">
        <v>-134353749</v>
      </c>
      <c r="I26" s="22">
        <v>-98968143</v>
      </c>
      <c r="J26" s="23">
        <v>-125492000</v>
      </c>
      <c r="K26" s="19">
        <v>-104770000</v>
      </c>
      <c r="L26" s="20">
        <v>-71500000</v>
      </c>
    </row>
    <row r="27" spans="1:12" ht="12.75">
      <c r="A27" s="25" t="s">
        <v>39</v>
      </c>
      <c r="B27" s="26"/>
      <c r="C27" s="27">
        <f>SUM(C21:C26)</f>
        <v>-34778367</v>
      </c>
      <c r="D27" s="27">
        <f aca="true" t="shared" si="1" ref="D27:L27">SUM(D21:D26)</f>
        <v>-37337616</v>
      </c>
      <c r="E27" s="28">
        <f t="shared" si="1"/>
        <v>-84642518</v>
      </c>
      <c r="F27" s="29">
        <f t="shared" si="1"/>
        <v>-98798000</v>
      </c>
      <c r="G27" s="27">
        <f t="shared" si="1"/>
        <v>-134353749</v>
      </c>
      <c r="H27" s="28">
        <f t="shared" si="1"/>
        <v>-134353749</v>
      </c>
      <c r="I27" s="30">
        <f t="shared" si="1"/>
        <v>-98968143</v>
      </c>
      <c r="J27" s="31">
        <f t="shared" si="1"/>
        <v>-125492000</v>
      </c>
      <c r="K27" s="27">
        <f t="shared" si="1"/>
        <v>-104770000</v>
      </c>
      <c r="L27" s="28">
        <f t="shared" si="1"/>
        <v>-71500000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5305208</v>
      </c>
      <c r="F33" s="21">
        <v>-2529626</v>
      </c>
      <c r="G33" s="39">
        <v>2529626</v>
      </c>
      <c r="H33" s="40">
        <v>2529626</v>
      </c>
      <c r="I33" s="42">
        <v>250490</v>
      </c>
      <c r="J33" s="23">
        <v>103144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-3260857</v>
      </c>
      <c r="D35" s="19">
        <v>-2421472</v>
      </c>
      <c r="E35" s="20">
        <v>-171716</v>
      </c>
      <c r="F35" s="21">
        <v>-41174884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-3260857</v>
      </c>
      <c r="D36" s="27">
        <f aca="true" t="shared" si="2" ref="D36:L36">SUM(D31:D35)</f>
        <v>-2421472</v>
      </c>
      <c r="E36" s="28">
        <f t="shared" si="2"/>
        <v>5133492</v>
      </c>
      <c r="F36" s="29">
        <f t="shared" si="2"/>
        <v>-43704510</v>
      </c>
      <c r="G36" s="27">
        <f t="shared" si="2"/>
        <v>2529626</v>
      </c>
      <c r="H36" s="28">
        <f t="shared" si="2"/>
        <v>2529626</v>
      </c>
      <c r="I36" s="30">
        <f t="shared" si="2"/>
        <v>250490</v>
      </c>
      <c r="J36" s="31">
        <f t="shared" si="2"/>
        <v>103144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35651499</v>
      </c>
      <c r="D38" s="33">
        <f aca="true" t="shared" si="3" ref="D38:L38">+D17+D27+D36</f>
        <v>36917494</v>
      </c>
      <c r="E38" s="34">
        <f t="shared" si="3"/>
        <v>-34100185</v>
      </c>
      <c r="F38" s="35">
        <f t="shared" si="3"/>
        <v>-366596082</v>
      </c>
      <c r="G38" s="33">
        <f t="shared" si="3"/>
        <v>-49436797</v>
      </c>
      <c r="H38" s="34">
        <f t="shared" si="3"/>
        <v>-49436797</v>
      </c>
      <c r="I38" s="36">
        <f t="shared" si="3"/>
        <v>-71883919</v>
      </c>
      <c r="J38" s="37">
        <f t="shared" si="3"/>
        <v>-81245672</v>
      </c>
      <c r="K38" s="33">
        <f t="shared" si="3"/>
        <v>-58983251</v>
      </c>
      <c r="L38" s="34">
        <f t="shared" si="3"/>
        <v>-23288502</v>
      </c>
    </row>
    <row r="39" spans="1:12" ht="12.75">
      <c r="A39" s="24" t="s">
        <v>47</v>
      </c>
      <c r="B39" s="18" t="s">
        <v>48</v>
      </c>
      <c r="C39" s="33">
        <v>52715848</v>
      </c>
      <c r="D39" s="33">
        <v>88367345</v>
      </c>
      <c r="E39" s="34">
        <v>125272243</v>
      </c>
      <c r="F39" s="35">
        <v>132919620</v>
      </c>
      <c r="G39" s="33">
        <v>114262304</v>
      </c>
      <c r="H39" s="34">
        <v>114262304</v>
      </c>
      <c r="I39" s="36">
        <v>114262306</v>
      </c>
      <c r="J39" s="37">
        <v>136093865</v>
      </c>
      <c r="K39" s="33">
        <v>136093865</v>
      </c>
      <c r="L39" s="34">
        <v>136093865</v>
      </c>
    </row>
    <row r="40" spans="1:12" ht="12.75">
      <c r="A40" s="43" t="s">
        <v>49</v>
      </c>
      <c r="B40" s="44" t="s">
        <v>48</v>
      </c>
      <c r="C40" s="45">
        <f>+C38+C39</f>
        <v>88367347</v>
      </c>
      <c r="D40" s="45">
        <f aca="true" t="shared" si="4" ref="D40:L40">+D38+D39</f>
        <v>125284839</v>
      </c>
      <c r="E40" s="46">
        <f t="shared" si="4"/>
        <v>91172058</v>
      </c>
      <c r="F40" s="47">
        <f t="shared" si="4"/>
        <v>-233676462</v>
      </c>
      <c r="G40" s="45">
        <f t="shared" si="4"/>
        <v>64825507</v>
      </c>
      <c r="H40" s="46">
        <f t="shared" si="4"/>
        <v>64825507</v>
      </c>
      <c r="I40" s="48">
        <f t="shared" si="4"/>
        <v>42378387</v>
      </c>
      <c r="J40" s="49">
        <f t="shared" si="4"/>
        <v>54848193</v>
      </c>
      <c r="K40" s="45">
        <f t="shared" si="4"/>
        <v>77110614</v>
      </c>
      <c r="L40" s="46">
        <f t="shared" si="4"/>
        <v>112805363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13123930</v>
      </c>
      <c r="D6" s="19">
        <v>9809082</v>
      </c>
      <c r="E6" s="20">
        <v>0</v>
      </c>
      <c r="F6" s="21">
        <v>0</v>
      </c>
      <c r="G6" s="19">
        <v>4143724</v>
      </c>
      <c r="H6" s="20">
        <v>4143724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1681650</v>
      </c>
      <c r="D7" s="19">
        <v>2267899</v>
      </c>
      <c r="E7" s="20">
        <v>0</v>
      </c>
      <c r="F7" s="21">
        <v>2090247</v>
      </c>
      <c r="G7" s="19">
        <v>2000000</v>
      </c>
      <c r="H7" s="20">
        <v>2000000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6773600</v>
      </c>
      <c r="D8" s="19">
        <v>0</v>
      </c>
      <c r="E8" s="20">
        <v>0</v>
      </c>
      <c r="F8" s="21">
        <v>7000392</v>
      </c>
      <c r="G8" s="19">
        <v>6816392</v>
      </c>
      <c r="H8" s="20">
        <v>6816392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101440832</v>
      </c>
      <c r="D9" s="19">
        <v>95039000</v>
      </c>
      <c r="E9" s="20">
        <v>0</v>
      </c>
      <c r="F9" s="21">
        <v>122380096</v>
      </c>
      <c r="G9" s="19">
        <v>101761095</v>
      </c>
      <c r="H9" s="20">
        <v>101761095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64291000</v>
      </c>
      <c r="D10" s="19">
        <v>54057000</v>
      </c>
      <c r="E10" s="20">
        <v>0</v>
      </c>
      <c r="F10" s="21">
        <v>26439000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6872906</v>
      </c>
      <c r="D11" s="19">
        <v>9215250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-80813297</v>
      </c>
      <c r="D14" s="19">
        <v>-125709592</v>
      </c>
      <c r="E14" s="20">
        <v>-20105972</v>
      </c>
      <c r="F14" s="21">
        <v>-124218056</v>
      </c>
      <c r="G14" s="19">
        <v>-124542193</v>
      </c>
      <c r="H14" s="20">
        <v>-124542193</v>
      </c>
      <c r="I14" s="22">
        <v>-110743843</v>
      </c>
      <c r="J14" s="23">
        <v>-136549001</v>
      </c>
      <c r="K14" s="19">
        <v>-143917946</v>
      </c>
      <c r="L14" s="20">
        <v>-151834499</v>
      </c>
    </row>
    <row r="15" spans="1:12" ht="12.75">
      <c r="A15" s="24" t="s">
        <v>30</v>
      </c>
      <c r="B15" s="18"/>
      <c r="C15" s="19">
        <v>0</v>
      </c>
      <c r="D15" s="19">
        <v>-1423</v>
      </c>
      <c r="E15" s="20">
        <v>0</v>
      </c>
      <c r="F15" s="21">
        <v>0</v>
      </c>
      <c r="G15" s="19">
        <v>0</v>
      </c>
      <c r="H15" s="20">
        <v>0</v>
      </c>
      <c r="I15" s="22">
        <v>-2395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-14750578</v>
      </c>
      <c r="G16" s="19">
        <v>-34452787</v>
      </c>
      <c r="H16" s="20">
        <v>-34452787</v>
      </c>
      <c r="I16" s="22">
        <v>-31069039</v>
      </c>
      <c r="J16" s="23">
        <v>-83054791</v>
      </c>
      <c r="K16" s="19">
        <v>-86840594</v>
      </c>
      <c r="L16" s="20">
        <v>-101901830</v>
      </c>
    </row>
    <row r="17" spans="1:12" ht="12.75">
      <c r="A17" s="25" t="s">
        <v>32</v>
      </c>
      <c r="B17" s="26"/>
      <c r="C17" s="27">
        <f>SUM(C6:C16)</f>
        <v>113370621</v>
      </c>
      <c r="D17" s="27">
        <f aca="true" t="shared" si="0" ref="D17:L17">SUM(D6:D16)</f>
        <v>44677216</v>
      </c>
      <c r="E17" s="28">
        <f t="shared" si="0"/>
        <v>-20105972</v>
      </c>
      <c r="F17" s="29">
        <f t="shared" si="0"/>
        <v>18941101</v>
      </c>
      <c r="G17" s="27">
        <f t="shared" si="0"/>
        <v>-44273769</v>
      </c>
      <c r="H17" s="30">
        <f t="shared" si="0"/>
        <v>-44273769</v>
      </c>
      <c r="I17" s="29">
        <f t="shared" si="0"/>
        <v>-141815277</v>
      </c>
      <c r="J17" s="31">
        <f t="shared" si="0"/>
        <v>-219603792</v>
      </c>
      <c r="K17" s="27">
        <f t="shared" si="0"/>
        <v>-230758540</v>
      </c>
      <c r="L17" s="28">
        <f t="shared" si="0"/>
        <v>-253736329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-91838599</v>
      </c>
      <c r="D26" s="19">
        <v>-30557777</v>
      </c>
      <c r="E26" s="20">
        <v>0</v>
      </c>
      <c r="F26" s="21">
        <v>-38850722</v>
      </c>
      <c r="G26" s="19">
        <v>-25950537</v>
      </c>
      <c r="H26" s="20">
        <v>-25950537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-91838599</v>
      </c>
      <c r="D27" s="27">
        <f aca="true" t="shared" si="1" ref="D27:L27">SUM(D21:D26)</f>
        <v>-30557777</v>
      </c>
      <c r="E27" s="28">
        <f t="shared" si="1"/>
        <v>0</v>
      </c>
      <c r="F27" s="29">
        <f t="shared" si="1"/>
        <v>-38850722</v>
      </c>
      <c r="G27" s="27">
        <f t="shared" si="1"/>
        <v>-25950537</v>
      </c>
      <c r="H27" s="28">
        <f t="shared" si="1"/>
        <v>-25950537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951000</v>
      </c>
      <c r="E33" s="20">
        <v>0</v>
      </c>
      <c r="F33" s="21">
        <v>0</v>
      </c>
      <c r="G33" s="39">
        <v>0</v>
      </c>
      <c r="H33" s="40">
        <v>0</v>
      </c>
      <c r="I33" s="42">
        <v>-209934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-271932</v>
      </c>
      <c r="D35" s="19">
        <v>0</v>
      </c>
      <c r="E35" s="20">
        <v>-256613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-271932</v>
      </c>
      <c r="D36" s="27">
        <f aca="true" t="shared" si="2" ref="D36:L36">SUM(D31:D35)</f>
        <v>951000</v>
      </c>
      <c r="E36" s="28">
        <f t="shared" si="2"/>
        <v>-256613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-209934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21260090</v>
      </c>
      <c r="D38" s="33">
        <f aca="true" t="shared" si="3" ref="D38:L38">+D17+D27+D36</f>
        <v>15070439</v>
      </c>
      <c r="E38" s="34">
        <f t="shared" si="3"/>
        <v>-20362585</v>
      </c>
      <c r="F38" s="35">
        <f t="shared" si="3"/>
        <v>-19909621</v>
      </c>
      <c r="G38" s="33">
        <f t="shared" si="3"/>
        <v>-70224306</v>
      </c>
      <c r="H38" s="34">
        <f t="shared" si="3"/>
        <v>-70224306</v>
      </c>
      <c r="I38" s="36">
        <f t="shared" si="3"/>
        <v>-142025211</v>
      </c>
      <c r="J38" s="37">
        <f t="shared" si="3"/>
        <v>-219603792</v>
      </c>
      <c r="K38" s="33">
        <f t="shared" si="3"/>
        <v>-230758540</v>
      </c>
      <c r="L38" s="34">
        <f t="shared" si="3"/>
        <v>-253736329</v>
      </c>
    </row>
    <row r="39" spans="1:12" ht="12.75">
      <c r="A39" s="24" t="s">
        <v>47</v>
      </c>
      <c r="B39" s="18" t="s">
        <v>48</v>
      </c>
      <c r="C39" s="33">
        <v>81969673</v>
      </c>
      <c r="D39" s="33">
        <v>103229763</v>
      </c>
      <c r="E39" s="34">
        <v>0</v>
      </c>
      <c r="F39" s="35">
        <v>0</v>
      </c>
      <c r="G39" s="33">
        <v>0</v>
      </c>
      <c r="H39" s="34">
        <v>0</v>
      </c>
      <c r="I39" s="36">
        <v>134814817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103229763</v>
      </c>
      <c r="D40" s="45">
        <f aca="true" t="shared" si="4" ref="D40:L40">+D38+D39</f>
        <v>118300202</v>
      </c>
      <c r="E40" s="46">
        <f t="shared" si="4"/>
        <v>-20362585</v>
      </c>
      <c r="F40" s="47">
        <f t="shared" si="4"/>
        <v>-19909621</v>
      </c>
      <c r="G40" s="45">
        <f t="shared" si="4"/>
        <v>-70224306</v>
      </c>
      <c r="H40" s="46">
        <f t="shared" si="4"/>
        <v>-70224306</v>
      </c>
      <c r="I40" s="48">
        <f t="shared" si="4"/>
        <v>-7210394</v>
      </c>
      <c r="J40" s="49">
        <f t="shared" si="4"/>
        <v>-219603792</v>
      </c>
      <c r="K40" s="45">
        <f t="shared" si="4"/>
        <v>-230758540</v>
      </c>
      <c r="L40" s="46">
        <f t="shared" si="4"/>
        <v>-253736329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14314128</v>
      </c>
      <c r="D6" s="19">
        <v>17767492</v>
      </c>
      <c r="E6" s="20">
        <v>26450</v>
      </c>
      <c r="F6" s="21">
        <v>0</v>
      </c>
      <c r="G6" s="19">
        <v>1140000</v>
      </c>
      <c r="H6" s="20">
        <v>1140000</v>
      </c>
      <c r="I6" s="22">
        <v>1140500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155955522</v>
      </c>
      <c r="D9" s="19">
        <v>156782000</v>
      </c>
      <c r="E9" s="20">
        <v>0</v>
      </c>
      <c r="F9" s="21">
        <v>0</v>
      </c>
      <c r="G9" s="19">
        <v>0</v>
      </c>
      <c r="H9" s="20">
        <v>0</v>
      </c>
      <c r="I9" s="22">
        <v>1080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49978000</v>
      </c>
      <c r="D10" s="19">
        <v>59399000</v>
      </c>
      <c r="E10" s="20">
        <v>115672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5888714</v>
      </c>
      <c r="D11" s="19">
        <v>10801527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-121610429</v>
      </c>
      <c r="D14" s="19">
        <v>-141226848</v>
      </c>
      <c r="E14" s="20">
        <v>-164899662</v>
      </c>
      <c r="F14" s="21">
        <v>-202603764</v>
      </c>
      <c r="G14" s="19">
        <v>-212664125</v>
      </c>
      <c r="H14" s="20">
        <v>-212664125</v>
      </c>
      <c r="I14" s="22">
        <v>-185327476</v>
      </c>
      <c r="J14" s="23">
        <v>-228928614</v>
      </c>
      <c r="K14" s="19">
        <v>-242869006</v>
      </c>
      <c r="L14" s="20">
        <v>-257550380</v>
      </c>
    </row>
    <row r="15" spans="1:12" ht="12.75">
      <c r="A15" s="24" t="s">
        <v>30</v>
      </c>
      <c r="B15" s="18"/>
      <c r="C15" s="19">
        <v>-995601</v>
      </c>
      <c r="D15" s="19">
        <v>-375545</v>
      </c>
      <c r="E15" s="20">
        <v>-1114821</v>
      </c>
      <c r="F15" s="21">
        <v>0</v>
      </c>
      <c r="G15" s="19">
        <v>0</v>
      </c>
      <c r="H15" s="20">
        <v>0</v>
      </c>
      <c r="I15" s="22">
        <v>-1699458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-411475</v>
      </c>
      <c r="F16" s="21">
        <v>-12110000</v>
      </c>
      <c r="G16" s="19">
        <v>-7110000</v>
      </c>
      <c r="H16" s="20">
        <v>-7110000</v>
      </c>
      <c r="I16" s="22">
        <v>-4584943</v>
      </c>
      <c r="J16" s="23">
        <v>-12500000</v>
      </c>
      <c r="K16" s="19">
        <v>-13175000</v>
      </c>
      <c r="L16" s="20">
        <v>-13886451</v>
      </c>
    </row>
    <row r="17" spans="1:12" ht="12.75">
      <c r="A17" s="25" t="s">
        <v>32</v>
      </c>
      <c r="B17" s="26"/>
      <c r="C17" s="27">
        <f>SUM(C6:C16)</f>
        <v>103530334</v>
      </c>
      <c r="D17" s="27">
        <f aca="true" t="shared" si="0" ref="D17:L17">SUM(D6:D16)</f>
        <v>103147626</v>
      </c>
      <c r="E17" s="28">
        <f t="shared" si="0"/>
        <v>-166283836</v>
      </c>
      <c r="F17" s="29">
        <f t="shared" si="0"/>
        <v>-214713764</v>
      </c>
      <c r="G17" s="27">
        <f t="shared" si="0"/>
        <v>-218634125</v>
      </c>
      <c r="H17" s="30">
        <f t="shared" si="0"/>
        <v>-218634125</v>
      </c>
      <c r="I17" s="29">
        <f t="shared" si="0"/>
        <v>-190470297</v>
      </c>
      <c r="J17" s="31">
        <f t="shared" si="0"/>
        <v>-241428614</v>
      </c>
      <c r="K17" s="27">
        <f t="shared" si="0"/>
        <v>-256044006</v>
      </c>
      <c r="L17" s="28">
        <f t="shared" si="0"/>
        <v>-271436831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-92710808</v>
      </c>
      <c r="D26" s="19">
        <v>-43741901</v>
      </c>
      <c r="E26" s="20">
        <v>-64408843</v>
      </c>
      <c r="F26" s="21">
        <v>-91750007</v>
      </c>
      <c r="G26" s="19">
        <v>-95539109</v>
      </c>
      <c r="H26" s="20">
        <v>-95539109</v>
      </c>
      <c r="I26" s="22">
        <v>-78628165</v>
      </c>
      <c r="J26" s="23">
        <v>-108166000</v>
      </c>
      <c r="K26" s="19">
        <v>-54344000</v>
      </c>
      <c r="L26" s="20">
        <v>-57771000</v>
      </c>
    </row>
    <row r="27" spans="1:12" ht="12.75">
      <c r="A27" s="25" t="s">
        <v>39</v>
      </c>
      <c r="B27" s="26"/>
      <c r="C27" s="27">
        <f>SUM(C21:C26)</f>
        <v>-92710808</v>
      </c>
      <c r="D27" s="27">
        <f aca="true" t="shared" si="1" ref="D27:L27">SUM(D21:D26)</f>
        <v>-43741901</v>
      </c>
      <c r="E27" s="28">
        <f t="shared" si="1"/>
        <v>-64408843</v>
      </c>
      <c r="F27" s="29">
        <f t="shared" si="1"/>
        <v>-91750007</v>
      </c>
      <c r="G27" s="27">
        <f t="shared" si="1"/>
        <v>-95539109</v>
      </c>
      <c r="H27" s="28">
        <f t="shared" si="1"/>
        <v>-95539109</v>
      </c>
      <c r="I27" s="30">
        <f t="shared" si="1"/>
        <v>-78628165</v>
      </c>
      <c r="J27" s="31">
        <f t="shared" si="1"/>
        <v>-108166000</v>
      </c>
      <c r="K27" s="27">
        <f t="shared" si="1"/>
        <v>-54344000</v>
      </c>
      <c r="L27" s="28">
        <f t="shared" si="1"/>
        <v>-57771000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16642621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22830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-10000000</v>
      </c>
      <c r="D35" s="19">
        <v>4346963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6642621</v>
      </c>
      <c r="D36" s="27">
        <f aca="true" t="shared" si="2" ref="D36:L36">SUM(D31:D35)</f>
        <v>4346963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22830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17462147</v>
      </c>
      <c r="D38" s="33">
        <f aca="true" t="shared" si="3" ref="D38:L38">+D17+D27+D36</f>
        <v>63752688</v>
      </c>
      <c r="E38" s="34">
        <f t="shared" si="3"/>
        <v>-230692679</v>
      </c>
      <c r="F38" s="35">
        <f t="shared" si="3"/>
        <v>-306463771</v>
      </c>
      <c r="G38" s="33">
        <f t="shared" si="3"/>
        <v>-314173234</v>
      </c>
      <c r="H38" s="34">
        <f t="shared" si="3"/>
        <v>-314173234</v>
      </c>
      <c r="I38" s="36">
        <f t="shared" si="3"/>
        <v>-269075632</v>
      </c>
      <c r="J38" s="37">
        <f t="shared" si="3"/>
        <v>-349594614</v>
      </c>
      <c r="K38" s="33">
        <f t="shared" si="3"/>
        <v>-310388006</v>
      </c>
      <c r="L38" s="34">
        <f t="shared" si="3"/>
        <v>-329207831</v>
      </c>
    </row>
    <row r="39" spans="1:12" ht="12.75">
      <c r="A39" s="24" t="s">
        <v>47</v>
      </c>
      <c r="B39" s="18" t="s">
        <v>48</v>
      </c>
      <c r="C39" s="33">
        <v>94283017</v>
      </c>
      <c r="D39" s="33">
        <v>111745164</v>
      </c>
      <c r="E39" s="34">
        <v>175496231</v>
      </c>
      <c r="F39" s="35">
        <v>0</v>
      </c>
      <c r="G39" s="33">
        <v>0</v>
      </c>
      <c r="H39" s="34">
        <v>0</v>
      </c>
      <c r="I39" s="36">
        <v>206383392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111745164</v>
      </c>
      <c r="D40" s="45">
        <f aca="true" t="shared" si="4" ref="D40:L40">+D38+D39</f>
        <v>175497852</v>
      </c>
      <c r="E40" s="46">
        <f t="shared" si="4"/>
        <v>-55196448</v>
      </c>
      <c r="F40" s="47">
        <f t="shared" si="4"/>
        <v>-306463771</v>
      </c>
      <c r="G40" s="45">
        <f t="shared" si="4"/>
        <v>-314173234</v>
      </c>
      <c r="H40" s="46">
        <f t="shared" si="4"/>
        <v>-314173234</v>
      </c>
      <c r="I40" s="48">
        <f t="shared" si="4"/>
        <v>-62692240</v>
      </c>
      <c r="J40" s="49">
        <f t="shared" si="4"/>
        <v>-349594614</v>
      </c>
      <c r="K40" s="45">
        <f t="shared" si="4"/>
        <v>-310388006</v>
      </c>
      <c r="L40" s="46">
        <f t="shared" si="4"/>
        <v>-329207831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19624113</v>
      </c>
      <c r="E6" s="20">
        <v>0</v>
      </c>
      <c r="F6" s="21">
        <v>47718649</v>
      </c>
      <c r="G6" s="19">
        <v>23176172</v>
      </c>
      <c r="H6" s="20">
        <v>23176172</v>
      </c>
      <c r="I6" s="22">
        <v>2129</v>
      </c>
      <c r="J6" s="23">
        <v>28170822</v>
      </c>
      <c r="K6" s="19">
        <v>29692046</v>
      </c>
      <c r="L6" s="20">
        <v>31272919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3723841</v>
      </c>
      <c r="G7" s="19">
        <v>1952812</v>
      </c>
      <c r="H7" s="20">
        <v>1952812</v>
      </c>
      <c r="I7" s="22">
        <v>0</v>
      </c>
      <c r="J7" s="23">
        <v>2849757</v>
      </c>
      <c r="K7" s="19">
        <v>2803401</v>
      </c>
      <c r="L7" s="20">
        <v>2954785</v>
      </c>
    </row>
    <row r="8" spans="1:12" ht="12.75">
      <c r="A8" s="24" t="s">
        <v>22</v>
      </c>
      <c r="B8" s="18"/>
      <c r="C8" s="19">
        <v>0</v>
      </c>
      <c r="D8" s="19">
        <v>15922797</v>
      </c>
      <c r="E8" s="20">
        <v>0</v>
      </c>
      <c r="F8" s="21">
        <v>4917779</v>
      </c>
      <c r="G8" s="19">
        <v>5517642</v>
      </c>
      <c r="H8" s="20">
        <v>5517642</v>
      </c>
      <c r="I8" s="22">
        <v>-2807</v>
      </c>
      <c r="J8" s="23">
        <v>3863571</v>
      </c>
      <c r="K8" s="19">
        <v>4121262</v>
      </c>
      <c r="L8" s="20">
        <v>4328823</v>
      </c>
    </row>
    <row r="9" spans="1:12" ht="12.75">
      <c r="A9" s="24" t="s">
        <v>23</v>
      </c>
      <c r="B9" s="18" t="s">
        <v>24</v>
      </c>
      <c r="C9" s="19">
        <v>0</v>
      </c>
      <c r="D9" s="19">
        <v>94050000</v>
      </c>
      <c r="E9" s="20">
        <v>0</v>
      </c>
      <c r="F9" s="21">
        <v>120150000</v>
      </c>
      <c r="G9" s="19">
        <v>126879121</v>
      </c>
      <c r="H9" s="20">
        <v>126879121</v>
      </c>
      <c r="I9" s="22">
        <v>-30000</v>
      </c>
      <c r="J9" s="23">
        <v>143407000</v>
      </c>
      <c r="K9" s="19">
        <v>149254000</v>
      </c>
      <c r="L9" s="20">
        <v>164447000</v>
      </c>
    </row>
    <row r="10" spans="1:12" ht="12.75">
      <c r="A10" s="24" t="s">
        <v>25</v>
      </c>
      <c r="B10" s="18" t="s">
        <v>24</v>
      </c>
      <c r="C10" s="19">
        <v>0</v>
      </c>
      <c r="D10" s="19">
        <v>41500000</v>
      </c>
      <c r="E10" s="20">
        <v>0</v>
      </c>
      <c r="F10" s="21">
        <v>40206000</v>
      </c>
      <c r="G10" s="19">
        <v>26666000</v>
      </c>
      <c r="H10" s="20">
        <v>26666000</v>
      </c>
      <c r="I10" s="22">
        <v>0</v>
      </c>
      <c r="J10" s="23">
        <v>27149000</v>
      </c>
      <c r="K10" s="19">
        <v>28486000</v>
      </c>
      <c r="L10" s="20">
        <v>30409000</v>
      </c>
    </row>
    <row r="11" spans="1:12" ht="12.75">
      <c r="A11" s="24" t="s">
        <v>26</v>
      </c>
      <c r="B11" s="18"/>
      <c r="C11" s="19">
        <v>0</v>
      </c>
      <c r="D11" s="19">
        <v>5206983</v>
      </c>
      <c r="E11" s="20">
        <v>0</v>
      </c>
      <c r="F11" s="21">
        <v>7358706</v>
      </c>
      <c r="G11" s="19">
        <v>8117651</v>
      </c>
      <c r="H11" s="20">
        <v>8117651</v>
      </c>
      <c r="I11" s="22">
        <v>0</v>
      </c>
      <c r="J11" s="23">
        <v>7741359</v>
      </c>
      <c r="K11" s="19">
        <v>8159392</v>
      </c>
      <c r="L11" s="20">
        <v>8599999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-117463522</v>
      </c>
      <c r="E14" s="20">
        <v>-5314104</v>
      </c>
      <c r="F14" s="21">
        <v>-139701068</v>
      </c>
      <c r="G14" s="19">
        <v>-142200077</v>
      </c>
      <c r="H14" s="20">
        <v>-142200077</v>
      </c>
      <c r="I14" s="22">
        <v>-120319395</v>
      </c>
      <c r="J14" s="23">
        <v>-144577403</v>
      </c>
      <c r="K14" s="19">
        <v>-151794554</v>
      </c>
      <c r="L14" s="20">
        <v>-162991389</v>
      </c>
    </row>
    <row r="15" spans="1:12" ht="12.75">
      <c r="A15" s="24" t="s">
        <v>30</v>
      </c>
      <c r="B15" s="18"/>
      <c r="C15" s="19">
        <v>0</v>
      </c>
      <c r="D15" s="19">
        <v>-458207</v>
      </c>
      <c r="E15" s="20">
        <v>-452544</v>
      </c>
      <c r="F15" s="21">
        <v>-502213</v>
      </c>
      <c r="G15" s="19">
        <v>-402213</v>
      </c>
      <c r="H15" s="20">
        <v>-402213</v>
      </c>
      <c r="I15" s="22">
        <v>-106954</v>
      </c>
      <c r="J15" s="23">
        <v>-424737</v>
      </c>
      <c r="K15" s="19">
        <v>-447673</v>
      </c>
      <c r="L15" s="20">
        <v>-471847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-1778000</v>
      </c>
      <c r="G16" s="19">
        <v>-1810515</v>
      </c>
      <c r="H16" s="20">
        <v>-1810515</v>
      </c>
      <c r="I16" s="22">
        <v>-1808701</v>
      </c>
      <c r="J16" s="23">
        <v>-1904662</v>
      </c>
      <c r="K16" s="19">
        <v>-2007514</v>
      </c>
      <c r="L16" s="20">
        <v>-2115920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58382164</v>
      </c>
      <c r="E17" s="28">
        <f t="shared" si="0"/>
        <v>-5766648</v>
      </c>
      <c r="F17" s="29">
        <f t="shared" si="0"/>
        <v>82093694</v>
      </c>
      <c r="G17" s="27">
        <f t="shared" si="0"/>
        <v>47896593</v>
      </c>
      <c r="H17" s="30">
        <f t="shared" si="0"/>
        <v>47896593</v>
      </c>
      <c r="I17" s="29">
        <f t="shared" si="0"/>
        <v>-122265728</v>
      </c>
      <c r="J17" s="31">
        <f t="shared" si="0"/>
        <v>66274707</v>
      </c>
      <c r="K17" s="27">
        <f t="shared" si="0"/>
        <v>68266360</v>
      </c>
      <c r="L17" s="28">
        <f t="shared" si="0"/>
        <v>76433370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5800202</v>
      </c>
      <c r="G21" s="39">
        <v>3772101</v>
      </c>
      <c r="H21" s="40">
        <v>3772101</v>
      </c>
      <c r="I21" s="22">
        <v>0</v>
      </c>
      <c r="J21" s="41">
        <v>345000</v>
      </c>
      <c r="K21" s="39">
        <v>363630</v>
      </c>
      <c r="L21" s="40">
        <v>383266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-49347977</v>
      </c>
      <c r="E26" s="20">
        <v>-99904</v>
      </c>
      <c r="F26" s="21">
        <v>-23241174</v>
      </c>
      <c r="G26" s="19">
        <v>-72287219</v>
      </c>
      <c r="H26" s="20">
        <v>-72287219</v>
      </c>
      <c r="I26" s="22">
        <v>0</v>
      </c>
      <c r="J26" s="23">
        <v>-68644000</v>
      </c>
      <c r="K26" s="19">
        <v>-63752238</v>
      </c>
      <c r="L26" s="20">
        <v>-67579615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-49347977</v>
      </c>
      <c r="E27" s="28">
        <f t="shared" si="1"/>
        <v>-99904</v>
      </c>
      <c r="F27" s="29">
        <f t="shared" si="1"/>
        <v>-17440972</v>
      </c>
      <c r="G27" s="27">
        <f t="shared" si="1"/>
        <v>-68515118</v>
      </c>
      <c r="H27" s="28">
        <f t="shared" si="1"/>
        <v>-68515118</v>
      </c>
      <c r="I27" s="30">
        <f t="shared" si="1"/>
        <v>0</v>
      </c>
      <c r="J27" s="31">
        <f t="shared" si="1"/>
        <v>-68299000</v>
      </c>
      <c r="K27" s="27">
        <f t="shared" si="1"/>
        <v>-63388608</v>
      </c>
      <c r="L27" s="28">
        <f t="shared" si="1"/>
        <v>-67196349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-12732</v>
      </c>
      <c r="F33" s="21">
        <v>12732</v>
      </c>
      <c r="G33" s="39">
        <v>0</v>
      </c>
      <c r="H33" s="40">
        <v>0</v>
      </c>
      <c r="I33" s="42">
        <v>-7420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-437590</v>
      </c>
      <c r="E35" s="20">
        <v>-380117</v>
      </c>
      <c r="F35" s="21">
        <v>0</v>
      </c>
      <c r="G35" s="19">
        <v>0</v>
      </c>
      <c r="H35" s="20">
        <v>0</v>
      </c>
      <c r="I35" s="22">
        <v>-320459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-437590</v>
      </c>
      <c r="E36" s="28">
        <f t="shared" si="2"/>
        <v>-392849</v>
      </c>
      <c r="F36" s="29">
        <f t="shared" si="2"/>
        <v>12732</v>
      </c>
      <c r="G36" s="27">
        <f t="shared" si="2"/>
        <v>0</v>
      </c>
      <c r="H36" s="28">
        <f t="shared" si="2"/>
        <v>0</v>
      </c>
      <c r="I36" s="30">
        <f t="shared" si="2"/>
        <v>-327879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8596597</v>
      </c>
      <c r="E38" s="34">
        <f t="shared" si="3"/>
        <v>-6259401</v>
      </c>
      <c r="F38" s="35">
        <f t="shared" si="3"/>
        <v>64665454</v>
      </c>
      <c r="G38" s="33">
        <f t="shared" si="3"/>
        <v>-20618525</v>
      </c>
      <c r="H38" s="34">
        <f t="shared" si="3"/>
        <v>-20618525</v>
      </c>
      <c r="I38" s="36">
        <f t="shared" si="3"/>
        <v>-122593607</v>
      </c>
      <c r="J38" s="37">
        <f t="shared" si="3"/>
        <v>-2024293</v>
      </c>
      <c r="K38" s="33">
        <f t="shared" si="3"/>
        <v>4877752</v>
      </c>
      <c r="L38" s="34">
        <f t="shared" si="3"/>
        <v>9237021</v>
      </c>
    </row>
    <row r="39" spans="1:12" ht="12.75">
      <c r="A39" s="24" t="s">
        <v>47</v>
      </c>
      <c r="B39" s="18" t="s">
        <v>48</v>
      </c>
      <c r="C39" s="33">
        <v>0</v>
      </c>
      <c r="D39" s="33">
        <v>83326509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91923106</v>
      </c>
      <c r="E40" s="46">
        <f t="shared" si="4"/>
        <v>-6259401</v>
      </c>
      <c r="F40" s="47">
        <f t="shared" si="4"/>
        <v>64665454</v>
      </c>
      <c r="G40" s="45">
        <f t="shared" si="4"/>
        <v>-20618525</v>
      </c>
      <c r="H40" s="46">
        <f t="shared" si="4"/>
        <v>-20618525</v>
      </c>
      <c r="I40" s="48">
        <f t="shared" si="4"/>
        <v>-122593607</v>
      </c>
      <c r="J40" s="49">
        <f t="shared" si="4"/>
        <v>-2024293</v>
      </c>
      <c r="K40" s="45">
        <f t="shared" si="4"/>
        <v>4877752</v>
      </c>
      <c r="L40" s="46">
        <f t="shared" si="4"/>
        <v>9237021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13767097</v>
      </c>
      <c r="D7" s="19">
        <v>16616417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305027</v>
      </c>
      <c r="D8" s="19">
        <v>1703256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317486439</v>
      </c>
      <c r="D9" s="19">
        <v>270448666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250992043</v>
      </c>
      <c r="D10" s="19">
        <v>339685000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3364325</v>
      </c>
      <c r="D11" s="19">
        <v>6067248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-351326967</v>
      </c>
      <c r="D14" s="19">
        <v>-423813316</v>
      </c>
      <c r="E14" s="20">
        <v>-392658574</v>
      </c>
      <c r="F14" s="21">
        <v>-314367921</v>
      </c>
      <c r="G14" s="19">
        <v>-394929573</v>
      </c>
      <c r="H14" s="20">
        <v>-394929573</v>
      </c>
      <c r="I14" s="22">
        <v>-422956930</v>
      </c>
      <c r="J14" s="23">
        <v>-402568976</v>
      </c>
      <c r="K14" s="19">
        <v>-400223765</v>
      </c>
      <c r="L14" s="20">
        <v>-426913277</v>
      </c>
    </row>
    <row r="15" spans="1:12" ht="12.75">
      <c r="A15" s="24" t="s">
        <v>30</v>
      </c>
      <c r="B15" s="18"/>
      <c r="C15" s="19">
        <v>-2890252</v>
      </c>
      <c r="D15" s="19">
        <v>-4320107</v>
      </c>
      <c r="E15" s="20">
        <v>-4496678</v>
      </c>
      <c r="F15" s="21">
        <v>-3954391</v>
      </c>
      <c r="G15" s="19">
        <v>-3954391</v>
      </c>
      <c r="H15" s="20">
        <v>-3954391</v>
      </c>
      <c r="I15" s="22">
        <v>-3752248</v>
      </c>
      <c r="J15" s="23">
        <v>-3522082</v>
      </c>
      <c r="K15" s="19">
        <v>-3712346</v>
      </c>
      <c r="L15" s="20">
        <v>-3912846</v>
      </c>
    </row>
    <row r="16" spans="1:12" ht="12.75">
      <c r="A16" s="24" t="s">
        <v>31</v>
      </c>
      <c r="B16" s="18" t="s">
        <v>24</v>
      </c>
      <c r="C16" s="19">
        <v>-1477363</v>
      </c>
      <c r="D16" s="19">
        <v>0</v>
      </c>
      <c r="E16" s="20">
        <v>-3692147</v>
      </c>
      <c r="F16" s="21">
        <v>-1630000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230220349</v>
      </c>
      <c r="D17" s="27">
        <f aca="true" t="shared" si="0" ref="D17:L17">SUM(D6:D16)</f>
        <v>206387164</v>
      </c>
      <c r="E17" s="28">
        <f t="shared" si="0"/>
        <v>-400847399</v>
      </c>
      <c r="F17" s="29">
        <f t="shared" si="0"/>
        <v>-319952312</v>
      </c>
      <c r="G17" s="27">
        <f t="shared" si="0"/>
        <v>-398883964</v>
      </c>
      <c r="H17" s="30">
        <f t="shared" si="0"/>
        <v>-398883964</v>
      </c>
      <c r="I17" s="29">
        <f t="shared" si="0"/>
        <v>-426709178</v>
      </c>
      <c r="J17" s="31">
        <f t="shared" si="0"/>
        <v>-406091058</v>
      </c>
      <c r="K17" s="27">
        <f t="shared" si="0"/>
        <v>-403936111</v>
      </c>
      <c r="L17" s="28">
        <f t="shared" si="0"/>
        <v>-430826123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2031750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-243026154</v>
      </c>
      <c r="D26" s="19">
        <v>-179626563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-243026154</v>
      </c>
      <c r="D27" s="27">
        <f aca="true" t="shared" si="1" ref="D27:L27">SUM(D21:D26)</f>
        <v>-177594813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164224</v>
      </c>
      <c r="F33" s="21">
        <v>1392474</v>
      </c>
      <c r="G33" s="39">
        <v>0</v>
      </c>
      <c r="H33" s="40">
        <v>0</v>
      </c>
      <c r="I33" s="42">
        <v>211321</v>
      </c>
      <c r="J33" s="23">
        <v>183743</v>
      </c>
      <c r="K33" s="19">
        <v>75292</v>
      </c>
      <c r="L33" s="20">
        <v>90787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-3818541</v>
      </c>
      <c r="D35" s="19">
        <v>-5259026</v>
      </c>
      <c r="E35" s="20">
        <v>681585</v>
      </c>
      <c r="F35" s="21">
        <v>0</v>
      </c>
      <c r="G35" s="19">
        <v>0</v>
      </c>
      <c r="H35" s="20">
        <v>0</v>
      </c>
      <c r="I35" s="22">
        <v>0</v>
      </c>
      <c r="J35" s="23">
        <v>4290080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-3818541</v>
      </c>
      <c r="D36" s="27">
        <f aca="true" t="shared" si="2" ref="D36:L36">SUM(D31:D35)</f>
        <v>-5259026</v>
      </c>
      <c r="E36" s="28">
        <f t="shared" si="2"/>
        <v>845809</v>
      </c>
      <c r="F36" s="29">
        <f t="shared" si="2"/>
        <v>1392474</v>
      </c>
      <c r="G36" s="27">
        <f t="shared" si="2"/>
        <v>0</v>
      </c>
      <c r="H36" s="28">
        <f t="shared" si="2"/>
        <v>0</v>
      </c>
      <c r="I36" s="30">
        <f t="shared" si="2"/>
        <v>211321</v>
      </c>
      <c r="J36" s="31">
        <f t="shared" si="2"/>
        <v>4473823</v>
      </c>
      <c r="K36" s="27">
        <f t="shared" si="2"/>
        <v>75292</v>
      </c>
      <c r="L36" s="28">
        <f t="shared" si="2"/>
        <v>90787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-16624346</v>
      </c>
      <c r="D38" s="33">
        <f aca="true" t="shared" si="3" ref="D38:L38">+D17+D27+D36</f>
        <v>23533325</v>
      </c>
      <c r="E38" s="34">
        <f t="shared" si="3"/>
        <v>-400001590</v>
      </c>
      <c r="F38" s="35">
        <f t="shared" si="3"/>
        <v>-318559838</v>
      </c>
      <c r="G38" s="33">
        <f t="shared" si="3"/>
        <v>-398883964</v>
      </c>
      <c r="H38" s="34">
        <f t="shared" si="3"/>
        <v>-398883964</v>
      </c>
      <c r="I38" s="36">
        <f t="shared" si="3"/>
        <v>-426497857</v>
      </c>
      <c r="J38" s="37">
        <f t="shared" si="3"/>
        <v>-401617235</v>
      </c>
      <c r="K38" s="33">
        <f t="shared" si="3"/>
        <v>-403860819</v>
      </c>
      <c r="L38" s="34">
        <f t="shared" si="3"/>
        <v>-430735336</v>
      </c>
    </row>
    <row r="39" spans="1:12" ht="12.75">
      <c r="A39" s="24" t="s">
        <v>47</v>
      </c>
      <c r="B39" s="18" t="s">
        <v>48</v>
      </c>
      <c r="C39" s="33">
        <v>36114047</v>
      </c>
      <c r="D39" s="33">
        <v>19489701</v>
      </c>
      <c r="E39" s="34">
        <v>-100</v>
      </c>
      <c r="F39" s="35">
        <v>26214464</v>
      </c>
      <c r="G39" s="33">
        <v>26214464</v>
      </c>
      <c r="H39" s="34">
        <v>26214464</v>
      </c>
      <c r="I39" s="36">
        <v>99878478</v>
      </c>
      <c r="J39" s="37">
        <v>96951775</v>
      </c>
      <c r="K39" s="33">
        <v>30576549</v>
      </c>
      <c r="L39" s="34">
        <v>32105379</v>
      </c>
    </row>
    <row r="40" spans="1:12" ht="12.75">
      <c r="A40" s="43" t="s">
        <v>49</v>
      </c>
      <c r="B40" s="44" t="s">
        <v>48</v>
      </c>
      <c r="C40" s="45">
        <f>+C38+C39</f>
        <v>19489701</v>
      </c>
      <c r="D40" s="45">
        <f aca="true" t="shared" si="4" ref="D40:L40">+D38+D39</f>
        <v>43023026</v>
      </c>
      <c r="E40" s="46">
        <f t="shared" si="4"/>
        <v>-400001690</v>
      </c>
      <c r="F40" s="47">
        <f t="shared" si="4"/>
        <v>-292345374</v>
      </c>
      <c r="G40" s="45">
        <f t="shared" si="4"/>
        <v>-372669500</v>
      </c>
      <c r="H40" s="46">
        <f t="shared" si="4"/>
        <v>-372669500</v>
      </c>
      <c r="I40" s="48">
        <f t="shared" si="4"/>
        <v>-326619379</v>
      </c>
      <c r="J40" s="49">
        <f t="shared" si="4"/>
        <v>-304665460</v>
      </c>
      <c r="K40" s="45">
        <f t="shared" si="4"/>
        <v>-373284270</v>
      </c>
      <c r="L40" s="46">
        <f t="shared" si="4"/>
        <v>-398629957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320740978</v>
      </c>
      <c r="D6" s="19">
        <v>262096684</v>
      </c>
      <c r="E6" s="20">
        <v>131557055</v>
      </c>
      <c r="F6" s="21">
        <v>27334098</v>
      </c>
      <c r="G6" s="19">
        <v>27585518</v>
      </c>
      <c r="H6" s="20">
        <v>27585518</v>
      </c>
      <c r="I6" s="22">
        <v>117883191</v>
      </c>
      <c r="J6" s="23">
        <v>442658837</v>
      </c>
      <c r="K6" s="19">
        <v>469099294</v>
      </c>
      <c r="L6" s="20">
        <v>497126176</v>
      </c>
    </row>
    <row r="7" spans="1:12" ht="12.75">
      <c r="A7" s="24" t="s">
        <v>21</v>
      </c>
      <c r="B7" s="18"/>
      <c r="C7" s="19">
        <v>148845399</v>
      </c>
      <c r="D7" s="19">
        <v>59285254</v>
      </c>
      <c r="E7" s="20">
        <v>32031768</v>
      </c>
      <c r="F7" s="21">
        <v>2000000</v>
      </c>
      <c r="G7" s="19">
        <v>2185000</v>
      </c>
      <c r="H7" s="20">
        <v>2185000</v>
      </c>
      <c r="I7" s="22">
        <v>123141923</v>
      </c>
      <c r="J7" s="23">
        <v>191620947</v>
      </c>
      <c r="K7" s="19">
        <v>203109204</v>
      </c>
      <c r="L7" s="20">
        <v>215286757</v>
      </c>
    </row>
    <row r="8" spans="1:12" ht="12.75">
      <c r="A8" s="24" t="s">
        <v>22</v>
      </c>
      <c r="B8" s="18"/>
      <c r="C8" s="19">
        <v>135966826</v>
      </c>
      <c r="D8" s="19">
        <v>35106074</v>
      </c>
      <c r="E8" s="20">
        <v>182808721</v>
      </c>
      <c r="F8" s="21">
        <v>10851332</v>
      </c>
      <c r="G8" s="19">
        <v>15051404</v>
      </c>
      <c r="H8" s="20">
        <v>15051404</v>
      </c>
      <c r="I8" s="22">
        <v>255012962</v>
      </c>
      <c r="J8" s="23">
        <v>44740011</v>
      </c>
      <c r="K8" s="19">
        <v>47517121</v>
      </c>
      <c r="L8" s="20">
        <v>50391918</v>
      </c>
    </row>
    <row r="9" spans="1:12" ht="12.75">
      <c r="A9" s="24" t="s">
        <v>23</v>
      </c>
      <c r="B9" s="18" t="s">
        <v>24</v>
      </c>
      <c r="C9" s="19">
        <v>138792329</v>
      </c>
      <c r="D9" s="19">
        <v>259801648</v>
      </c>
      <c r="E9" s="20">
        <v>280319168</v>
      </c>
      <c r="F9" s="21">
        <v>22985050</v>
      </c>
      <c r="G9" s="19">
        <v>26178106</v>
      </c>
      <c r="H9" s="20">
        <v>26178106</v>
      </c>
      <c r="I9" s="22">
        <v>246760057</v>
      </c>
      <c r="J9" s="23">
        <v>340812712</v>
      </c>
      <c r="K9" s="19">
        <v>321709076</v>
      </c>
      <c r="L9" s="20">
        <v>334358629</v>
      </c>
    </row>
    <row r="10" spans="1:12" ht="12.75">
      <c r="A10" s="24" t="s">
        <v>25</v>
      </c>
      <c r="B10" s="18" t="s">
        <v>24</v>
      </c>
      <c r="C10" s="19">
        <v>78704199</v>
      </c>
      <c r="D10" s="19">
        <v>0</v>
      </c>
      <c r="E10" s="20">
        <v>39615000</v>
      </c>
      <c r="F10" s="21">
        <v>197500150</v>
      </c>
      <c r="G10" s="19">
        <v>210586686</v>
      </c>
      <c r="H10" s="20">
        <v>210586686</v>
      </c>
      <c r="I10" s="22">
        <v>131168149</v>
      </c>
      <c r="J10" s="23">
        <v>117440000</v>
      </c>
      <c r="K10" s="19">
        <v>87638000</v>
      </c>
      <c r="L10" s="20">
        <v>94026000</v>
      </c>
    </row>
    <row r="11" spans="1:12" ht="12.75">
      <c r="A11" s="24" t="s">
        <v>26</v>
      </c>
      <c r="B11" s="18"/>
      <c r="C11" s="19">
        <v>13489448</v>
      </c>
      <c r="D11" s="19">
        <v>16749365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-828033335</v>
      </c>
      <c r="D14" s="19">
        <v>-526494611</v>
      </c>
      <c r="E14" s="20">
        <v>-763028931</v>
      </c>
      <c r="F14" s="21">
        <v>-875457748</v>
      </c>
      <c r="G14" s="19">
        <v>-802084748</v>
      </c>
      <c r="H14" s="20">
        <v>-802084748</v>
      </c>
      <c r="I14" s="22">
        <v>-873085688</v>
      </c>
      <c r="J14" s="23">
        <v>-943738559</v>
      </c>
      <c r="K14" s="19">
        <v>-980745598</v>
      </c>
      <c r="L14" s="20">
        <v>-1027749750</v>
      </c>
    </row>
    <row r="15" spans="1:12" ht="12.75">
      <c r="A15" s="24" t="s">
        <v>30</v>
      </c>
      <c r="B15" s="18"/>
      <c r="C15" s="19">
        <v>-4252546</v>
      </c>
      <c r="D15" s="19">
        <v>-13092629</v>
      </c>
      <c r="E15" s="20">
        <v>0</v>
      </c>
      <c r="F15" s="21">
        <v>0</v>
      </c>
      <c r="G15" s="19">
        <v>0</v>
      </c>
      <c r="H15" s="20">
        <v>0</v>
      </c>
      <c r="I15" s="22">
        <v>-2342565</v>
      </c>
      <c r="J15" s="23">
        <v>-2500000</v>
      </c>
      <c r="K15" s="19">
        <v>-2650000</v>
      </c>
      <c r="L15" s="20">
        <v>-2809000</v>
      </c>
    </row>
    <row r="16" spans="1:12" ht="12.75">
      <c r="A16" s="24" t="s">
        <v>31</v>
      </c>
      <c r="B16" s="18" t="s">
        <v>24</v>
      </c>
      <c r="C16" s="19">
        <v>-5519872</v>
      </c>
      <c r="D16" s="19">
        <v>0</v>
      </c>
      <c r="E16" s="20">
        <v>-2717071</v>
      </c>
      <c r="F16" s="21">
        <v>-1780000</v>
      </c>
      <c r="G16" s="19">
        <v>-2518056</v>
      </c>
      <c r="H16" s="20">
        <v>-2518056</v>
      </c>
      <c r="I16" s="22">
        <v>-1770297</v>
      </c>
      <c r="J16" s="23">
        <v>-5430000</v>
      </c>
      <c r="K16" s="19">
        <v>-5042200</v>
      </c>
      <c r="L16" s="20">
        <v>-5435332</v>
      </c>
    </row>
    <row r="17" spans="1:12" ht="12.75">
      <c r="A17" s="25" t="s">
        <v>32</v>
      </c>
      <c r="B17" s="26"/>
      <c r="C17" s="27">
        <f>SUM(C6:C16)</f>
        <v>-1266574</v>
      </c>
      <c r="D17" s="27">
        <f aca="true" t="shared" si="0" ref="D17:L17">SUM(D6:D16)</f>
        <v>93451785</v>
      </c>
      <c r="E17" s="28">
        <f t="shared" si="0"/>
        <v>-99414290</v>
      </c>
      <c r="F17" s="29">
        <f t="shared" si="0"/>
        <v>-616567118</v>
      </c>
      <c r="G17" s="27">
        <f t="shared" si="0"/>
        <v>-523016090</v>
      </c>
      <c r="H17" s="30">
        <f t="shared" si="0"/>
        <v>-523016090</v>
      </c>
      <c r="I17" s="29">
        <f t="shared" si="0"/>
        <v>-3232268</v>
      </c>
      <c r="J17" s="31">
        <f t="shared" si="0"/>
        <v>185603948</v>
      </c>
      <c r="K17" s="27">
        <f t="shared" si="0"/>
        <v>140634897</v>
      </c>
      <c r="L17" s="28">
        <f t="shared" si="0"/>
        <v>155195398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1000000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114686907</v>
      </c>
      <c r="E23" s="20">
        <v>-6654573</v>
      </c>
      <c r="F23" s="38">
        <v>6654573</v>
      </c>
      <c r="G23" s="39">
        <v>0</v>
      </c>
      <c r="H23" s="40">
        <v>0</v>
      </c>
      <c r="I23" s="22">
        <v>-6321123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-103920459</v>
      </c>
      <c r="E26" s="20">
        <v>-141787409</v>
      </c>
      <c r="F26" s="21">
        <v>-223130754</v>
      </c>
      <c r="G26" s="19">
        <v>-227653338</v>
      </c>
      <c r="H26" s="20">
        <v>-227653338</v>
      </c>
      <c r="I26" s="22">
        <v>-145213893</v>
      </c>
      <c r="J26" s="23">
        <v>-134794260</v>
      </c>
      <c r="K26" s="19">
        <v>-79069924</v>
      </c>
      <c r="L26" s="20">
        <v>-80522701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10766448</v>
      </c>
      <c r="E27" s="28">
        <f t="shared" si="1"/>
        <v>-148441982</v>
      </c>
      <c r="F27" s="29">
        <f t="shared" si="1"/>
        <v>-216476181</v>
      </c>
      <c r="G27" s="27">
        <f t="shared" si="1"/>
        <v>-227653338</v>
      </c>
      <c r="H27" s="28">
        <f t="shared" si="1"/>
        <v>-227653338</v>
      </c>
      <c r="I27" s="30">
        <f t="shared" si="1"/>
        <v>-151535016</v>
      </c>
      <c r="J27" s="31">
        <f t="shared" si="1"/>
        <v>-133794260</v>
      </c>
      <c r="K27" s="27">
        <f t="shared" si="1"/>
        <v>-79069924</v>
      </c>
      <c r="L27" s="28">
        <f t="shared" si="1"/>
        <v>-80522701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7000000</v>
      </c>
      <c r="K32" s="19">
        <v>19052000</v>
      </c>
      <c r="L32" s="20">
        <v>15092000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23108373</v>
      </c>
      <c r="F33" s="21">
        <v>-23108373</v>
      </c>
      <c r="G33" s="39">
        <v>0</v>
      </c>
      <c r="H33" s="40">
        <v>0</v>
      </c>
      <c r="I33" s="42">
        <v>29468118</v>
      </c>
      <c r="J33" s="23">
        <v>200000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-10661144</v>
      </c>
      <c r="E35" s="20">
        <v>-9994693</v>
      </c>
      <c r="F35" s="21">
        <v>0</v>
      </c>
      <c r="G35" s="19">
        <v>0</v>
      </c>
      <c r="H35" s="20">
        <v>0</v>
      </c>
      <c r="I35" s="22">
        <v>-8549698</v>
      </c>
      <c r="J35" s="23">
        <v>7251810</v>
      </c>
      <c r="K35" s="19">
        <v>7251810</v>
      </c>
      <c r="L35" s="20">
        <v>7251810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-10661144</v>
      </c>
      <c r="E36" s="28">
        <f t="shared" si="2"/>
        <v>13113680</v>
      </c>
      <c r="F36" s="29">
        <f t="shared" si="2"/>
        <v>-23108373</v>
      </c>
      <c r="G36" s="27">
        <f t="shared" si="2"/>
        <v>0</v>
      </c>
      <c r="H36" s="28">
        <f t="shared" si="2"/>
        <v>0</v>
      </c>
      <c r="I36" s="30">
        <f t="shared" si="2"/>
        <v>20918420</v>
      </c>
      <c r="J36" s="31">
        <f t="shared" si="2"/>
        <v>14451810</v>
      </c>
      <c r="K36" s="27">
        <f t="shared" si="2"/>
        <v>26303810</v>
      </c>
      <c r="L36" s="28">
        <f t="shared" si="2"/>
        <v>22343810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-1266574</v>
      </c>
      <c r="D38" s="33">
        <f aca="true" t="shared" si="3" ref="D38:L38">+D17+D27+D36</f>
        <v>93557089</v>
      </c>
      <c r="E38" s="34">
        <f t="shared" si="3"/>
        <v>-234742592</v>
      </c>
      <c r="F38" s="35">
        <f t="shared" si="3"/>
        <v>-856151672</v>
      </c>
      <c r="G38" s="33">
        <f t="shared" si="3"/>
        <v>-750669428</v>
      </c>
      <c r="H38" s="34">
        <f t="shared" si="3"/>
        <v>-750669428</v>
      </c>
      <c r="I38" s="36">
        <f t="shared" si="3"/>
        <v>-133848864</v>
      </c>
      <c r="J38" s="37">
        <f t="shared" si="3"/>
        <v>66261498</v>
      </c>
      <c r="K38" s="33">
        <f t="shared" si="3"/>
        <v>87868783</v>
      </c>
      <c r="L38" s="34">
        <f t="shared" si="3"/>
        <v>97016507</v>
      </c>
    </row>
    <row r="39" spans="1:12" ht="12.75">
      <c r="A39" s="24" t="s">
        <v>47</v>
      </c>
      <c r="B39" s="18" t="s">
        <v>48</v>
      </c>
      <c r="C39" s="33">
        <v>83612956</v>
      </c>
      <c r="D39" s="33">
        <v>0</v>
      </c>
      <c r="E39" s="34">
        <v>96897502</v>
      </c>
      <c r="F39" s="35">
        <v>0</v>
      </c>
      <c r="G39" s="33">
        <v>0</v>
      </c>
      <c r="H39" s="34">
        <v>0</v>
      </c>
      <c r="I39" s="36">
        <v>88787204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82346382</v>
      </c>
      <c r="D40" s="45">
        <f aca="true" t="shared" si="4" ref="D40:L40">+D38+D39</f>
        <v>93557089</v>
      </c>
      <c r="E40" s="46">
        <f t="shared" si="4"/>
        <v>-137845090</v>
      </c>
      <c r="F40" s="47">
        <f t="shared" si="4"/>
        <v>-856151672</v>
      </c>
      <c r="G40" s="45">
        <f t="shared" si="4"/>
        <v>-750669428</v>
      </c>
      <c r="H40" s="46">
        <f t="shared" si="4"/>
        <v>-750669428</v>
      </c>
      <c r="I40" s="48">
        <f t="shared" si="4"/>
        <v>-45061660</v>
      </c>
      <c r="J40" s="49">
        <f t="shared" si="4"/>
        <v>66261498</v>
      </c>
      <c r="K40" s="45">
        <f t="shared" si="4"/>
        <v>87868783</v>
      </c>
      <c r="L40" s="46">
        <f t="shared" si="4"/>
        <v>97016507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327963324</v>
      </c>
      <c r="D7" s="19">
        <v>312319667</v>
      </c>
      <c r="E7" s="20">
        <v>0</v>
      </c>
      <c r="F7" s="21">
        <v>0</v>
      </c>
      <c r="G7" s="19">
        <v>0</v>
      </c>
      <c r="H7" s="20">
        <v>0</v>
      </c>
      <c r="I7" s="22">
        <v>1088293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386644223</v>
      </c>
      <c r="D9" s="19">
        <v>391538968</v>
      </c>
      <c r="E9" s="20">
        <v>0</v>
      </c>
      <c r="F9" s="21">
        <v>6181545</v>
      </c>
      <c r="G9" s="19">
        <v>0</v>
      </c>
      <c r="H9" s="20">
        <v>0</v>
      </c>
      <c r="I9" s="22">
        <v>37140819</v>
      </c>
      <c r="J9" s="23">
        <v>51648</v>
      </c>
      <c r="K9" s="19">
        <v>54230</v>
      </c>
      <c r="L9" s="20">
        <v>56942</v>
      </c>
    </row>
    <row r="10" spans="1:12" ht="12.75">
      <c r="A10" s="24" t="s">
        <v>25</v>
      </c>
      <c r="B10" s="18" t="s">
        <v>24</v>
      </c>
      <c r="C10" s="19">
        <v>360596927</v>
      </c>
      <c r="D10" s="19">
        <v>310298952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30628193</v>
      </c>
      <c r="D11" s="19">
        <v>28297098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-675693946</v>
      </c>
      <c r="D14" s="19">
        <v>-785261029</v>
      </c>
      <c r="E14" s="20">
        <v>-107265811</v>
      </c>
      <c r="F14" s="21">
        <v>-911162998</v>
      </c>
      <c r="G14" s="19">
        <v>-1023370664</v>
      </c>
      <c r="H14" s="20">
        <v>-1023370664</v>
      </c>
      <c r="I14" s="22">
        <v>-1050443650</v>
      </c>
      <c r="J14" s="23">
        <v>-1071332611</v>
      </c>
      <c r="K14" s="19">
        <v>-1124181501</v>
      </c>
      <c r="L14" s="20">
        <v>-1179251191</v>
      </c>
    </row>
    <row r="15" spans="1:12" ht="12.75">
      <c r="A15" s="24" t="s">
        <v>30</v>
      </c>
      <c r="B15" s="18"/>
      <c r="C15" s="19">
        <v>-13556116</v>
      </c>
      <c r="D15" s="19">
        <v>-10627487</v>
      </c>
      <c r="E15" s="20">
        <v>-461264</v>
      </c>
      <c r="F15" s="21">
        <v>-28000500</v>
      </c>
      <c r="G15" s="19">
        <v>-28000000</v>
      </c>
      <c r="H15" s="20">
        <v>-28000000</v>
      </c>
      <c r="I15" s="22">
        <v>-11331240</v>
      </c>
      <c r="J15" s="23">
        <v>-1857596</v>
      </c>
      <c r="K15" s="19">
        <v>-1950475</v>
      </c>
      <c r="L15" s="20">
        <v>-2048000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11143</v>
      </c>
      <c r="F16" s="21">
        <v>-1510000</v>
      </c>
      <c r="G16" s="19">
        <v>-1100000</v>
      </c>
      <c r="H16" s="20">
        <v>-1100000</v>
      </c>
      <c r="I16" s="22">
        <v>-88</v>
      </c>
      <c r="J16" s="23">
        <v>-18723364</v>
      </c>
      <c r="K16" s="19">
        <v>-19659532</v>
      </c>
      <c r="L16" s="20">
        <v>-20642508</v>
      </c>
    </row>
    <row r="17" spans="1:12" ht="12.75">
      <c r="A17" s="25" t="s">
        <v>32</v>
      </c>
      <c r="B17" s="26"/>
      <c r="C17" s="27">
        <f>SUM(C6:C16)</f>
        <v>416582605</v>
      </c>
      <c r="D17" s="27">
        <f aca="true" t="shared" si="0" ref="D17:L17">SUM(D6:D16)</f>
        <v>246566169</v>
      </c>
      <c r="E17" s="28">
        <f t="shared" si="0"/>
        <v>-107715932</v>
      </c>
      <c r="F17" s="29">
        <f t="shared" si="0"/>
        <v>-934491953</v>
      </c>
      <c r="G17" s="27">
        <f t="shared" si="0"/>
        <v>-1052470664</v>
      </c>
      <c r="H17" s="30">
        <f t="shared" si="0"/>
        <v>-1052470664</v>
      </c>
      <c r="I17" s="29">
        <f t="shared" si="0"/>
        <v>-1023545866</v>
      </c>
      <c r="J17" s="31">
        <f t="shared" si="0"/>
        <v>-1091861923</v>
      </c>
      <c r="K17" s="27">
        <f t="shared" si="0"/>
        <v>-1145737278</v>
      </c>
      <c r="L17" s="28">
        <f t="shared" si="0"/>
        <v>-1201884757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1173036</v>
      </c>
      <c r="D21" s="19">
        <v>1076986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-821265</v>
      </c>
      <c r="F23" s="38">
        <v>821265</v>
      </c>
      <c r="G23" s="39">
        <v>-32445</v>
      </c>
      <c r="H23" s="40">
        <v>-32445</v>
      </c>
      <c r="I23" s="22">
        <v>-3151436</v>
      </c>
      <c r="J23" s="41">
        <v>-617555</v>
      </c>
      <c r="K23" s="39">
        <v>-84243029</v>
      </c>
      <c r="L23" s="40">
        <v>61942158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-100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-367086779</v>
      </c>
      <c r="D26" s="19">
        <v>-318126976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-365913743</v>
      </c>
      <c r="D27" s="27">
        <f aca="true" t="shared" si="1" ref="D27:L27">SUM(D21:D26)</f>
        <v>-317049990</v>
      </c>
      <c r="E27" s="28">
        <f t="shared" si="1"/>
        <v>-821265</v>
      </c>
      <c r="F27" s="29">
        <f t="shared" si="1"/>
        <v>821265</v>
      </c>
      <c r="G27" s="27">
        <f t="shared" si="1"/>
        <v>-32445</v>
      </c>
      <c r="H27" s="28">
        <f t="shared" si="1"/>
        <v>-32445</v>
      </c>
      <c r="I27" s="30">
        <f t="shared" si="1"/>
        <v>-3151536</v>
      </c>
      <c r="J27" s="31">
        <f t="shared" si="1"/>
        <v>-617555</v>
      </c>
      <c r="K27" s="27">
        <f t="shared" si="1"/>
        <v>-84243029</v>
      </c>
      <c r="L27" s="28">
        <f t="shared" si="1"/>
        <v>61942158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34350</v>
      </c>
      <c r="F33" s="21">
        <v>-34350</v>
      </c>
      <c r="G33" s="39">
        <v>21935004</v>
      </c>
      <c r="H33" s="40">
        <v>21935004</v>
      </c>
      <c r="I33" s="42">
        <v>-271203</v>
      </c>
      <c r="J33" s="23">
        <v>-21258132</v>
      </c>
      <c r="K33" s="19">
        <v>33844</v>
      </c>
      <c r="L33" s="20">
        <v>35535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-20957417</v>
      </c>
      <c r="D35" s="19">
        <v>-19031925</v>
      </c>
      <c r="E35" s="20">
        <v>-22472666</v>
      </c>
      <c r="F35" s="21">
        <v>0</v>
      </c>
      <c r="G35" s="19">
        <v>-20511262</v>
      </c>
      <c r="H35" s="20">
        <v>-20511262</v>
      </c>
      <c r="I35" s="22">
        <v>-24199707</v>
      </c>
      <c r="J35" s="23">
        <v>-20916901</v>
      </c>
      <c r="K35" s="19">
        <v>-21962746</v>
      </c>
      <c r="L35" s="20">
        <v>-23060883</v>
      </c>
    </row>
    <row r="36" spans="1:12" ht="12.75">
      <c r="A36" s="25" t="s">
        <v>45</v>
      </c>
      <c r="B36" s="26"/>
      <c r="C36" s="27">
        <f>SUM(C31:C35)</f>
        <v>-20957417</v>
      </c>
      <c r="D36" s="27">
        <f aca="true" t="shared" si="2" ref="D36:L36">SUM(D31:D35)</f>
        <v>-19031925</v>
      </c>
      <c r="E36" s="28">
        <f t="shared" si="2"/>
        <v>-22438316</v>
      </c>
      <c r="F36" s="29">
        <f t="shared" si="2"/>
        <v>-34350</v>
      </c>
      <c r="G36" s="27">
        <f t="shared" si="2"/>
        <v>1423742</v>
      </c>
      <c r="H36" s="28">
        <f t="shared" si="2"/>
        <v>1423742</v>
      </c>
      <c r="I36" s="30">
        <f t="shared" si="2"/>
        <v>-24470910</v>
      </c>
      <c r="J36" s="31">
        <f t="shared" si="2"/>
        <v>-42175033</v>
      </c>
      <c r="K36" s="27">
        <f t="shared" si="2"/>
        <v>-21928902</v>
      </c>
      <c r="L36" s="28">
        <f t="shared" si="2"/>
        <v>-23025348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29711445</v>
      </c>
      <c r="D38" s="33">
        <f aca="true" t="shared" si="3" ref="D38:L38">+D17+D27+D36</f>
        <v>-89515746</v>
      </c>
      <c r="E38" s="34">
        <f t="shared" si="3"/>
        <v>-130975513</v>
      </c>
      <c r="F38" s="35">
        <f t="shared" si="3"/>
        <v>-933705038</v>
      </c>
      <c r="G38" s="33">
        <f t="shared" si="3"/>
        <v>-1051079367</v>
      </c>
      <c r="H38" s="34">
        <f t="shared" si="3"/>
        <v>-1051079367</v>
      </c>
      <c r="I38" s="36">
        <f t="shared" si="3"/>
        <v>-1051168312</v>
      </c>
      <c r="J38" s="37">
        <f t="shared" si="3"/>
        <v>-1134654511</v>
      </c>
      <c r="K38" s="33">
        <f t="shared" si="3"/>
        <v>-1251909209</v>
      </c>
      <c r="L38" s="34">
        <f t="shared" si="3"/>
        <v>-1162967947</v>
      </c>
    </row>
    <row r="39" spans="1:12" ht="12.75">
      <c r="A39" s="24" t="s">
        <v>47</v>
      </c>
      <c r="B39" s="18" t="s">
        <v>48</v>
      </c>
      <c r="C39" s="33">
        <v>246549434</v>
      </c>
      <c r="D39" s="33">
        <v>278567024</v>
      </c>
      <c r="E39" s="34">
        <v>0</v>
      </c>
      <c r="F39" s="35">
        <v>4628</v>
      </c>
      <c r="G39" s="33">
        <v>0</v>
      </c>
      <c r="H39" s="34">
        <v>0</v>
      </c>
      <c r="I39" s="36">
        <v>2212297</v>
      </c>
      <c r="J39" s="37">
        <v>167653294</v>
      </c>
      <c r="K39" s="33">
        <v>176035959</v>
      </c>
      <c r="L39" s="34">
        <v>184837758</v>
      </c>
    </row>
    <row r="40" spans="1:12" ht="12.75">
      <c r="A40" s="43" t="s">
        <v>49</v>
      </c>
      <c r="B40" s="44" t="s">
        <v>48</v>
      </c>
      <c r="C40" s="45">
        <f>+C38+C39</f>
        <v>276260879</v>
      </c>
      <c r="D40" s="45">
        <f aca="true" t="shared" si="4" ref="D40:L40">+D38+D39</f>
        <v>189051278</v>
      </c>
      <c r="E40" s="46">
        <f t="shared" si="4"/>
        <v>-130975513</v>
      </c>
      <c r="F40" s="47">
        <f t="shared" si="4"/>
        <v>-933700410</v>
      </c>
      <c r="G40" s="45">
        <f t="shared" si="4"/>
        <v>-1051079367</v>
      </c>
      <c r="H40" s="46">
        <f t="shared" si="4"/>
        <v>-1051079367</v>
      </c>
      <c r="I40" s="48">
        <f t="shared" si="4"/>
        <v>-1048956015</v>
      </c>
      <c r="J40" s="49">
        <f t="shared" si="4"/>
        <v>-967001217</v>
      </c>
      <c r="K40" s="45">
        <f t="shared" si="4"/>
        <v>-1075873250</v>
      </c>
      <c r="L40" s="46">
        <f t="shared" si="4"/>
        <v>-978130189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26765557</v>
      </c>
      <c r="D6" s="19">
        <v>28011808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2933482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89546000</v>
      </c>
      <c r="D9" s="19">
        <v>87511000</v>
      </c>
      <c r="E9" s="20">
        <v>84481086</v>
      </c>
      <c r="F9" s="21">
        <v>0</v>
      </c>
      <c r="G9" s="19">
        <v>0</v>
      </c>
      <c r="H9" s="20">
        <v>0</v>
      </c>
      <c r="I9" s="22">
        <v>19586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26764000</v>
      </c>
      <c r="D10" s="19">
        <v>28829000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1644028</v>
      </c>
      <c r="D11" s="19">
        <v>1123868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-111773419</v>
      </c>
      <c r="D14" s="19">
        <v>-115397490</v>
      </c>
      <c r="E14" s="20">
        <v>-52676364</v>
      </c>
      <c r="F14" s="21">
        <v>-137688000</v>
      </c>
      <c r="G14" s="19">
        <v>-51763409</v>
      </c>
      <c r="H14" s="20">
        <v>-51763409</v>
      </c>
      <c r="I14" s="22">
        <v>-140739926</v>
      </c>
      <c r="J14" s="23">
        <v>-139411500</v>
      </c>
      <c r="K14" s="19">
        <v>-130226526</v>
      </c>
      <c r="L14" s="20">
        <v>-138040119</v>
      </c>
    </row>
    <row r="15" spans="1:12" ht="12.75">
      <c r="A15" s="24" t="s">
        <v>30</v>
      </c>
      <c r="B15" s="18"/>
      <c r="C15" s="19">
        <v>-1217079</v>
      </c>
      <c r="D15" s="19">
        <v>-836957</v>
      </c>
      <c r="E15" s="20">
        <v>-1159479</v>
      </c>
      <c r="F15" s="21">
        <v>-360000</v>
      </c>
      <c r="G15" s="19">
        <v>-200000</v>
      </c>
      <c r="H15" s="20">
        <v>-200000</v>
      </c>
      <c r="I15" s="22">
        <v>-167322</v>
      </c>
      <c r="J15" s="23">
        <v>-300000</v>
      </c>
      <c r="K15" s="19">
        <v>-318000</v>
      </c>
      <c r="L15" s="20">
        <v>-337080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-1750000</v>
      </c>
      <c r="G16" s="19">
        <v>-1500000</v>
      </c>
      <c r="H16" s="20">
        <v>-1500000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31729087</v>
      </c>
      <c r="D17" s="27">
        <f aca="true" t="shared" si="0" ref="D17:L17">SUM(D6:D16)</f>
        <v>32174711</v>
      </c>
      <c r="E17" s="28">
        <f t="shared" si="0"/>
        <v>30645243</v>
      </c>
      <c r="F17" s="29">
        <f t="shared" si="0"/>
        <v>-139798000</v>
      </c>
      <c r="G17" s="27">
        <f t="shared" si="0"/>
        <v>-53463409</v>
      </c>
      <c r="H17" s="30">
        <f t="shared" si="0"/>
        <v>-53463409</v>
      </c>
      <c r="I17" s="29">
        <f t="shared" si="0"/>
        <v>-140887662</v>
      </c>
      <c r="J17" s="31">
        <f t="shared" si="0"/>
        <v>-139711500</v>
      </c>
      <c r="K17" s="27">
        <f t="shared" si="0"/>
        <v>-130544526</v>
      </c>
      <c r="L17" s="28">
        <f t="shared" si="0"/>
        <v>-138377199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124498</v>
      </c>
      <c r="D21" s="19">
        <v>1580913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-2047146</v>
      </c>
      <c r="D24" s="19">
        <v>1688320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-25855028</v>
      </c>
      <c r="D26" s="19">
        <v>-31084815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-27777676</v>
      </c>
      <c r="D27" s="27">
        <f aca="true" t="shared" si="1" ref="D27:L27">SUM(D21:D26)</f>
        <v>-27815582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1571</v>
      </c>
      <c r="F33" s="21">
        <v>-1571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-3842564</v>
      </c>
      <c r="D35" s="19">
        <v>-4068338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-3842564</v>
      </c>
      <c r="D36" s="27">
        <f aca="true" t="shared" si="2" ref="D36:L36">SUM(D31:D35)</f>
        <v>-4068338</v>
      </c>
      <c r="E36" s="28">
        <f t="shared" si="2"/>
        <v>1571</v>
      </c>
      <c r="F36" s="29">
        <f t="shared" si="2"/>
        <v>-1571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108847</v>
      </c>
      <c r="D38" s="33">
        <f aca="true" t="shared" si="3" ref="D38:L38">+D17+D27+D36</f>
        <v>290791</v>
      </c>
      <c r="E38" s="34">
        <f t="shared" si="3"/>
        <v>30646814</v>
      </c>
      <c r="F38" s="35">
        <f t="shared" si="3"/>
        <v>-139799571</v>
      </c>
      <c r="G38" s="33">
        <f t="shared" si="3"/>
        <v>-53463409</v>
      </c>
      <c r="H38" s="34">
        <f t="shared" si="3"/>
        <v>-53463409</v>
      </c>
      <c r="I38" s="36">
        <f t="shared" si="3"/>
        <v>-140887662</v>
      </c>
      <c r="J38" s="37">
        <f t="shared" si="3"/>
        <v>-139711500</v>
      </c>
      <c r="K38" s="33">
        <f t="shared" si="3"/>
        <v>-130544526</v>
      </c>
      <c r="L38" s="34">
        <f t="shared" si="3"/>
        <v>-138377199</v>
      </c>
    </row>
    <row r="39" spans="1:12" ht="12.75">
      <c r="A39" s="24" t="s">
        <v>47</v>
      </c>
      <c r="B39" s="18" t="s">
        <v>48</v>
      </c>
      <c r="C39" s="33">
        <v>528060</v>
      </c>
      <c r="D39" s="33">
        <v>636907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636907</v>
      </c>
      <c r="D40" s="45">
        <f aca="true" t="shared" si="4" ref="D40:L40">+D38+D39</f>
        <v>927698</v>
      </c>
      <c r="E40" s="46">
        <f t="shared" si="4"/>
        <v>30646814</v>
      </c>
      <c r="F40" s="47">
        <f t="shared" si="4"/>
        <v>-139799571</v>
      </c>
      <c r="G40" s="45">
        <f t="shared" si="4"/>
        <v>-53463409</v>
      </c>
      <c r="H40" s="46">
        <f t="shared" si="4"/>
        <v>-53463409</v>
      </c>
      <c r="I40" s="48">
        <f t="shared" si="4"/>
        <v>-140887662</v>
      </c>
      <c r="J40" s="49">
        <f t="shared" si="4"/>
        <v>-139711500</v>
      </c>
      <c r="K40" s="45">
        <f t="shared" si="4"/>
        <v>-130544526</v>
      </c>
      <c r="L40" s="46">
        <f t="shared" si="4"/>
        <v>-138377199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162203280</v>
      </c>
      <c r="D6" s="19">
        <v>181184972</v>
      </c>
      <c r="E6" s="20">
        <v>0</v>
      </c>
      <c r="F6" s="21">
        <v>199345530</v>
      </c>
      <c r="G6" s="19">
        <v>199879780</v>
      </c>
      <c r="H6" s="20">
        <v>199879780</v>
      </c>
      <c r="I6" s="22">
        <v>0</v>
      </c>
      <c r="J6" s="23">
        <v>185738100</v>
      </c>
      <c r="K6" s="19">
        <v>195767958</v>
      </c>
      <c r="L6" s="20">
        <v>206339427</v>
      </c>
    </row>
    <row r="7" spans="1:12" ht="12.75">
      <c r="A7" s="24" t="s">
        <v>21</v>
      </c>
      <c r="B7" s="18"/>
      <c r="C7" s="19">
        <v>52233821</v>
      </c>
      <c r="D7" s="19">
        <v>68159854</v>
      </c>
      <c r="E7" s="20">
        <v>0</v>
      </c>
      <c r="F7" s="21">
        <v>83687586</v>
      </c>
      <c r="G7" s="19">
        <v>88687586</v>
      </c>
      <c r="H7" s="20">
        <v>88687586</v>
      </c>
      <c r="I7" s="22">
        <v>0</v>
      </c>
      <c r="J7" s="23">
        <v>96062984</v>
      </c>
      <c r="K7" s="19">
        <v>101250385</v>
      </c>
      <c r="L7" s="20">
        <v>106717906</v>
      </c>
    </row>
    <row r="8" spans="1:12" ht="12.75">
      <c r="A8" s="24" t="s">
        <v>22</v>
      </c>
      <c r="B8" s="18"/>
      <c r="C8" s="19">
        <v>11556277</v>
      </c>
      <c r="D8" s="19">
        <v>16789299</v>
      </c>
      <c r="E8" s="20">
        <v>-1335</v>
      </c>
      <c r="F8" s="21">
        <v>23225286</v>
      </c>
      <c r="G8" s="19">
        <v>19732288</v>
      </c>
      <c r="H8" s="20">
        <v>19732288</v>
      </c>
      <c r="I8" s="22">
        <v>0</v>
      </c>
      <c r="J8" s="23">
        <v>11676656</v>
      </c>
      <c r="K8" s="19">
        <v>12276576</v>
      </c>
      <c r="L8" s="20">
        <v>12956743</v>
      </c>
    </row>
    <row r="9" spans="1:12" ht="12.75">
      <c r="A9" s="24" t="s">
        <v>23</v>
      </c>
      <c r="B9" s="18" t="s">
        <v>24</v>
      </c>
      <c r="C9" s="19">
        <v>53691873</v>
      </c>
      <c r="D9" s="19">
        <v>61197287</v>
      </c>
      <c r="E9" s="20">
        <v>0</v>
      </c>
      <c r="F9" s="21">
        <v>66873001</v>
      </c>
      <c r="G9" s="19">
        <v>66873001</v>
      </c>
      <c r="H9" s="20">
        <v>66873001</v>
      </c>
      <c r="I9" s="22">
        <v>0</v>
      </c>
      <c r="J9" s="23">
        <v>82872566</v>
      </c>
      <c r="K9" s="19">
        <v>86947280</v>
      </c>
      <c r="L9" s="20">
        <v>99119507</v>
      </c>
    </row>
    <row r="10" spans="1:12" ht="12.75">
      <c r="A10" s="24" t="s">
        <v>25</v>
      </c>
      <c r="B10" s="18" t="s">
        <v>24</v>
      </c>
      <c r="C10" s="19">
        <v>17439945</v>
      </c>
      <c r="D10" s="19">
        <v>26047165</v>
      </c>
      <c r="E10" s="20">
        <v>0</v>
      </c>
      <c r="F10" s="21">
        <v>8000000</v>
      </c>
      <c r="G10" s="19">
        <v>8000000</v>
      </c>
      <c r="H10" s="20">
        <v>8000000</v>
      </c>
      <c r="I10" s="22">
        <v>0</v>
      </c>
      <c r="J10" s="23">
        <v>32337050</v>
      </c>
      <c r="K10" s="19">
        <v>22921600</v>
      </c>
      <c r="L10" s="20">
        <v>24410248</v>
      </c>
    </row>
    <row r="11" spans="1:12" ht="12.75">
      <c r="A11" s="24" t="s">
        <v>26</v>
      </c>
      <c r="B11" s="18"/>
      <c r="C11" s="19">
        <v>5348636</v>
      </c>
      <c r="D11" s="19">
        <v>4176321</v>
      </c>
      <c r="E11" s="20">
        <v>0</v>
      </c>
      <c r="F11" s="21">
        <v>1855127</v>
      </c>
      <c r="G11" s="19">
        <v>1005127</v>
      </c>
      <c r="H11" s="20">
        <v>1005127</v>
      </c>
      <c r="I11" s="22">
        <v>0</v>
      </c>
      <c r="J11" s="23">
        <v>1057394</v>
      </c>
      <c r="K11" s="19">
        <v>1114493</v>
      </c>
      <c r="L11" s="20">
        <v>1174675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-285544335</v>
      </c>
      <c r="D14" s="19">
        <v>-374012437</v>
      </c>
      <c r="E14" s="20">
        <v>-21876948</v>
      </c>
      <c r="F14" s="21">
        <v>-341284790</v>
      </c>
      <c r="G14" s="19">
        <v>-343841197</v>
      </c>
      <c r="H14" s="20">
        <v>-343841197</v>
      </c>
      <c r="I14" s="22">
        <v>-277882644</v>
      </c>
      <c r="J14" s="23">
        <v>-375805453</v>
      </c>
      <c r="K14" s="19">
        <v>-393431970</v>
      </c>
      <c r="L14" s="20">
        <v>-421021754</v>
      </c>
    </row>
    <row r="15" spans="1:12" ht="12.75">
      <c r="A15" s="24" t="s">
        <v>30</v>
      </c>
      <c r="B15" s="18"/>
      <c r="C15" s="19">
        <v>-3441913</v>
      </c>
      <c r="D15" s="19">
        <v>-4154410</v>
      </c>
      <c r="E15" s="20">
        <v>947221</v>
      </c>
      <c r="F15" s="21">
        <v>-5696563</v>
      </c>
      <c r="G15" s="19">
        <v>-5696563</v>
      </c>
      <c r="H15" s="20">
        <v>-5696563</v>
      </c>
      <c r="I15" s="22">
        <v>-3917269</v>
      </c>
      <c r="J15" s="23">
        <v>-5992785</v>
      </c>
      <c r="K15" s="19">
        <v>-6316395</v>
      </c>
      <c r="L15" s="20">
        <v>-6657480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-369</v>
      </c>
      <c r="F16" s="21">
        <v>0</v>
      </c>
      <c r="G16" s="19">
        <v>0</v>
      </c>
      <c r="H16" s="20">
        <v>0</v>
      </c>
      <c r="I16" s="22">
        <v>0</v>
      </c>
      <c r="J16" s="23">
        <v>-360000</v>
      </c>
      <c r="K16" s="19">
        <v>-379440</v>
      </c>
      <c r="L16" s="20">
        <v>-399930</v>
      </c>
    </row>
    <row r="17" spans="1:12" ht="12.75">
      <c r="A17" s="25" t="s">
        <v>32</v>
      </c>
      <c r="B17" s="26"/>
      <c r="C17" s="27">
        <f>SUM(C6:C16)</f>
        <v>13487584</v>
      </c>
      <c r="D17" s="27">
        <f aca="true" t="shared" si="0" ref="D17:L17">SUM(D6:D16)</f>
        <v>-20611949</v>
      </c>
      <c r="E17" s="28">
        <f t="shared" si="0"/>
        <v>-20931431</v>
      </c>
      <c r="F17" s="29">
        <f t="shared" si="0"/>
        <v>36005177</v>
      </c>
      <c r="G17" s="27">
        <f t="shared" si="0"/>
        <v>34640022</v>
      </c>
      <c r="H17" s="30">
        <f t="shared" si="0"/>
        <v>34640022</v>
      </c>
      <c r="I17" s="29">
        <f t="shared" si="0"/>
        <v>-281799913</v>
      </c>
      <c r="J17" s="31">
        <f t="shared" si="0"/>
        <v>27586512</v>
      </c>
      <c r="K17" s="27">
        <f t="shared" si="0"/>
        <v>20150487</v>
      </c>
      <c r="L17" s="28">
        <f t="shared" si="0"/>
        <v>22639342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-4285595</v>
      </c>
      <c r="E21" s="20">
        <v>0</v>
      </c>
      <c r="F21" s="38">
        <v>534250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-3500000</v>
      </c>
      <c r="F23" s="38">
        <v>3500000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5510172</v>
      </c>
      <c r="D24" s="19">
        <v>28364254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-19041037</v>
      </c>
      <c r="D26" s="19">
        <v>-37620</v>
      </c>
      <c r="E26" s="20">
        <v>0</v>
      </c>
      <c r="F26" s="21">
        <v>-11319571</v>
      </c>
      <c r="G26" s="19">
        <v>-6019571</v>
      </c>
      <c r="H26" s="20">
        <v>-6019571</v>
      </c>
      <c r="I26" s="22">
        <v>0</v>
      </c>
      <c r="J26" s="23">
        <v>-40172058</v>
      </c>
      <c r="K26" s="19">
        <v>-30062428</v>
      </c>
      <c r="L26" s="20">
        <v>-31662404</v>
      </c>
    </row>
    <row r="27" spans="1:12" ht="12.75">
      <c r="A27" s="25" t="s">
        <v>39</v>
      </c>
      <c r="B27" s="26"/>
      <c r="C27" s="27">
        <f>SUM(C21:C26)</f>
        <v>-13530865</v>
      </c>
      <c r="D27" s="27">
        <f aca="true" t="shared" si="1" ref="D27:L27">SUM(D21:D26)</f>
        <v>24041039</v>
      </c>
      <c r="E27" s="28">
        <f t="shared" si="1"/>
        <v>-3500000</v>
      </c>
      <c r="F27" s="29">
        <f t="shared" si="1"/>
        <v>-7285321</v>
      </c>
      <c r="G27" s="27">
        <f t="shared" si="1"/>
        <v>-6019571</v>
      </c>
      <c r="H27" s="28">
        <f t="shared" si="1"/>
        <v>-6019571</v>
      </c>
      <c r="I27" s="30">
        <f t="shared" si="1"/>
        <v>0</v>
      </c>
      <c r="J27" s="31">
        <f t="shared" si="1"/>
        <v>-40172058</v>
      </c>
      <c r="K27" s="27">
        <f t="shared" si="1"/>
        <v>-30062428</v>
      </c>
      <c r="L27" s="28">
        <f t="shared" si="1"/>
        <v>-31662404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1317304</v>
      </c>
      <c r="D32" s="19">
        <v>3139370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97906</v>
      </c>
      <c r="D33" s="19">
        <v>138748</v>
      </c>
      <c r="E33" s="20">
        <v>0</v>
      </c>
      <c r="F33" s="21">
        <v>0</v>
      </c>
      <c r="G33" s="39">
        <v>0</v>
      </c>
      <c r="H33" s="40">
        <v>0</v>
      </c>
      <c r="I33" s="42">
        <v>149259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-2678887</v>
      </c>
      <c r="D35" s="19">
        <v>-2824026</v>
      </c>
      <c r="E35" s="20">
        <v>-3222720</v>
      </c>
      <c r="F35" s="21">
        <v>0</v>
      </c>
      <c r="G35" s="19">
        <v>0</v>
      </c>
      <c r="H35" s="20">
        <v>0</v>
      </c>
      <c r="I35" s="22">
        <v>4192816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-1263677</v>
      </c>
      <c r="D36" s="27">
        <f aca="true" t="shared" si="2" ref="D36:L36">SUM(D31:D35)</f>
        <v>454092</v>
      </c>
      <c r="E36" s="28">
        <f t="shared" si="2"/>
        <v>-3222720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4342075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-1306958</v>
      </c>
      <c r="D38" s="33">
        <f aca="true" t="shared" si="3" ref="D38:L38">+D17+D27+D36</f>
        <v>3883182</v>
      </c>
      <c r="E38" s="34">
        <f t="shared" si="3"/>
        <v>-27654151</v>
      </c>
      <c r="F38" s="35">
        <f t="shared" si="3"/>
        <v>28719856</v>
      </c>
      <c r="G38" s="33">
        <f t="shared" si="3"/>
        <v>28620451</v>
      </c>
      <c r="H38" s="34">
        <f t="shared" si="3"/>
        <v>28620451</v>
      </c>
      <c r="I38" s="36">
        <f t="shared" si="3"/>
        <v>-277457838</v>
      </c>
      <c r="J38" s="37">
        <f t="shared" si="3"/>
        <v>-12585546</v>
      </c>
      <c r="K38" s="33">
        <f t="shared" si="3"/>
        <v>-9911941</v>
      </c>
      <c r="L38" s="34">
        <f t="shared" si="3"/>
        <v>-9023062</v>
      </c>
    </row>
    <row r="39" spans="1:12" ht="12.75">
      <c r="A39" s="24" t="s">
        <v>47</v>
      </c>
      <c r="B39" s="18" t="s">
        <v>48</v>
      </c>
      <c r="C39" s="33">
        <v>8103231</v>
      </c>
      <c r="D39" s="33">
        <v>6796232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6796273</v>
      </c>
      <c r="D40" s="45">
        <f aca="true" t="shared" si="4" ref="D40:L40">+D38+D39</f>
        <v>10679414</v>
      </c>
      <c r="E40" s="46">
        <f t="shared" si="4"/>
        <v>-27654151</v>
      </c>
      <c r="F40" s="47">
        <f t="shared" si="4"/>
        <v>28719856</v>
      </c>
      <c r="G40" s="45">
        <f t="shared" si="4"/>
        <v>28620451</v>
      </c>
      <c r="H40" s="46">
        <f t="shared" si="4"/>
        <v>28620451</v>
      </c>
      <c r="I40" s="48">
        <f t="shared" si="4"/>
        <v>-277457838</v>
      </c>
      <c r="J40" s="49">
        <f t="shared" si="4"/>
        <v>-12585546</v>
      </c>
      <c r="K40" s="45">
        <f t="shared" si="4"/>
        <v>-9911941</v>
      </c>
      <c r="L40" s="46">
        <f t="shared" si="4"/>
        <v>-9023062</v>
      </c>
    </row>
    <row r="41" spans="1:12" ht="12.75">
      <c r="A41" s="50" t="s">
        <v>104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105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106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2019-11-11T19:52:19Z</dcterms:created>
  <dcterms:modified xsi:type="dcterms:W3CDTF">2019-11-11T19:53:56Z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